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I99" i="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C99" i="1"/>
  <c r="C98" i="1"/>
  <c r="A98" i="1"/>
  <c r="A99" i="1" s="1"/>
  <c r="F99" i="1" s="1"/>
  <c r="G99" i="1" s="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99" i="1"/>
  <c r="A100" i="1"/>
  <c r="F100" i="1" s="1"/>
  <c r="G100"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<sst xmlns="http://schemas.openxmlformats.org/spreadsheetml/2006/main" count="369" uniqueCount="194">
  <si>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</si>
  <si>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</si>
  <si>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</si>
  <si>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</si>
  <si>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</si>
  <si>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</si>
  <si>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</si>
  <si>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</si>
  <si>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</si>
  <si>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</si>
  <si>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</si>
  <si>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</si>
  <si>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</si>
  <si>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</si>
  <si>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</si>
  <si>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</si>
  <si>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</si>
  <si>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</si>
  <si>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</si>
  <si>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</si>
  <si>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</si>
  <si>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</si>
  <si>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</si>
  <si>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</si>
  <si>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</si>
  <si>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</si>
  <si>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</si>
  <si>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</si>
  <si>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</si>
  <si>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</si>
  <si>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</si>
  <si>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</si>
  <si>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</si>
  <si>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</si>
  <si>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</si>
  <si>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</si>
  <si>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</si>
  <si>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</si>
  <si>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</si>
  <si>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</si>
  <si>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</si>
  <si>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</si>
  <si>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</si>
  <si>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</si>
  <si>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</si>
  <si>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</si>
  <si>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</si>
  <si>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</si>
  <si>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</si>
  <si>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</si>
  <si>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</si>
  <si>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</si>
  <si>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</si>
  <si>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</si>
  <si>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</si>
  <si>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</si>
  <si>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</si>
  <si>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</si>
  <si>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</si>
  <si>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</si>
  <si>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</si>
  <si>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</si>
  <si>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</si>
  <si>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</si>
  <si>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</si>
  <si>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</si>
  <si>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</si>
  <si>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</si>
  <si>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</si>
  <si>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</si>
  <si>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</si>
  <si>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</si>
  <si>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</si>
  <si>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</si>
  <si>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</si>
  <si>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</si>
  <si>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</si>
  <si>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</si>
  <si>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</si>
  <si>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</si>
  <si>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</si>
  <si>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</si>
  <si>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</si>
  <si>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</si>
  <si>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</si>
  <si>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</si>
  <si>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</si>
  <si>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</si>
  <si>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</si>
  <si>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</si>
  <si>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</si>
  <si>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</si>
  <si>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</si>
  <si>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</si>
  <si>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</si>
  <si>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</si>
  <si>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</si>
  <si>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</si>
  <si>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</si>
  <si>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</si>
  <si>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</si>
  <si>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</si>
  <si>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</si>
  <si>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</si>
  <si>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</si>
  <si>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</si>
  <si>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</si>
  <si>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</si>
  <si>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</si>
  <si>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</si>
  <si>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</si>
  <si>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</si>
  <si>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</si>
  <si>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</si>
  <si>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</si>
  <si>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</si>
  <si>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</si>
  <si>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</si>
  <si>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</si>
  <si>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</si>
  <si>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</si>
  <si>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</si>
  <si>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</si>
  <si>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</si>
  <si>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</si>
  <si>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</si>
  <si>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</si>
  <si>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</si>
  <si>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</si>
  <si>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</si>
  <si>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</si>
  <si>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</si>
  <si>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</si>
  <si>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</si>
  <si>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</si>
  <si>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</si>
  <si>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</si>
  <si>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</si>
  <si>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</si>
  <si>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</si>
  <si>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</si>
  <si>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</si>
  <si>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</si>
  <si>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</si>
  <si>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</si>
  <si>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</si>
  <si>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</si>
  <si>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</si>
  <si>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</si>
  <si>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</si>
  <si>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</si>
  <si>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</si>
  <si>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</si>
  <si>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</si>
  <si>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</si>
  <si>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</si>
  <si>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</si>
  <si>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</si>
  <si>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</si>
  <si>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</si>
  <si>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</si>
  <si>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</si>
  <si>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</si>
  <si>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</si>
  <si>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</si>
  <si>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</si>
  <si>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</si>
  <si>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</si>
  <si>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</si>
  <si>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</si>
  <si>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</si>
  <si>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</si>
  <si>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</si>
  <si>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</si>
  <si>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</si>
  <si>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</si>
  <si>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</si>
  <si>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</si>
  <si>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</si>
  <si>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</si>
  <si>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</si>
  <si>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</si>
  <si>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</si>
  <si>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</si>
  <si>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</si>
  <si>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</si>
  <si>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</si>
  <si>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CN_06_05_REC60</t>
  </si>
  <si>
    <t>Diego Molina</t>
  </si>
  <si>
    <t>La nutrición y la digestión en el ser humano</t>
  </si>
  <si>
    <t>Ilustración</t>
  </si>
  <si>
    <t>Alimentos</t>
  </si>
  <si>
    <t>82518511 - 174889529
 - 94795900 - 295747691
- 120899698</t>
  </si>
  <si>
    <t>Ilustrar como se muestra en la imagen  y colocar las etiquetas de números.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</si>
</sst>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9</xdr:row>
      <xdr:rowOff>0</xdr:rowOff>
    </xdr:from>
    <xdr:to>
      <xdr:col>10</xdr:col>
      <xdr:colOff>3184071</xdr:colOff>
      <xdr:row>9</xdr:row>
      <xdr:rowOff>3520782</xdr:rowOff>
    </xdr:to>
    <xdr:pic>
      <xdr:nvPicPr>
        <xdr:cNvPr id="3" name="Imagen 2"/>
        <xdr:cNvPicPr>
          <a:picLocks noChangeAspect="1"/>
        </xdr:cNvPicPr>
      </xdr:nvPicPr>
      <xdr:blipFill>
        <a:blip xmlns:r="http://schemas.openxmlformats.org/officeDocument/2006/relationships" r:embed="rId1"/>
        <a:stretch>
          <a:fillRect/>
        </a:stretch>
      </xdr:blipFill>
      <xdr:spPr>
        <a:xfrm>
          <a:off x="16464643" y="2122714"/>
          <a:ext cx="3088821" cy="3520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selection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7"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2.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311.25" customHeight="1" x14ac:dyDescent="0.25">
      <c r="A10" s="12" t="str">
        <f>IF(OR(B10&lt;&gt;"",J10&lt;&gt;""),"IMG01","")</f>
        <v>IMG01</v>
      </c>
      <c r="B10" s="62" t="s">
        <v>192</v>
      </c>
      <c r="C10" s="20" t="str">
        <f>IF(OR(B10&lt;&gt;"",J10&lt;&gt;""),IF($G$4="Recurso",CONCATENATE($G$4," ",$G$5),$G$4),"")</f>
        <v>Recurso M9B</v>
      </c>
      <c r="D10" s="63" t="s">
        <v>190</v>
      </c>
      <c r="E10" s="63" t="s">
        <v>155</v>
      </c>
      <c r="F10" s="13" t="str">
        <f ca="1">IF(OR(B10&lt;&gt;"",J10&lt;&gt;""),CONCATENATE($C$7,"_",$A10,IF($G$4="Cuaderno de Estudio","_small",CONCATENATE(IF(I10="","","n"),IF(LEFT($G$5,1)="F",".jpg",".png")))),"")</f>
        <v>CN_06_05_REC60_IMG01n.png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CN_06_05_REC60_IMG01a.png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193</v>
      </c>
      <c r="O10" s="2" t="str">
        <f>'Definición técnica de imagenes'!A12</f>
        <v>M12D</v>
      </c>
    </row>
    <row r="11" spans="1:16" s="11" customFormat="1" ht="13.9" customHeight="1" x14ac:dyDescent="0.25">
      <c r="A11" s="12" t="str">
        <f t="shared" ref="A11:A18" si="0">IF(OR(B11&lt;&gt;"",J11&lt;&gt;""),CONCATENATE(LEFT(A10,3),IF(MID(A10,4,2)+1&lt;10,CONCATENATE("0",MID(A10,4,2)+1))),"")</f>
        <v/>
      </c>
      <c r="B11" s="62"/>
      <c r="C11" s="20" t="str">
        <f t="shared" ref="C11:C41" si="1">IF(OR(B11&lt;&gt;"",J11&lt;&gt;""),IF($G$4="Recurso",CONCATENATE($G$4," ",$G$5),$G$4),"")</f>
        <v/>
      </c>
      <c r="D11" s="63"/>
      <c r="E11" s="63"/>
      <c r="F11" s="13" t="str">
        <f t="shared" ref="F11:F74" si="2">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0"/>
        <v/>
      </c>
      <c r="B12" s="62"/>
      <c r="C12" s="20" t="str">
        <f t="shared" si="1"/>
        <v/>
      </c>
      <c r="D12" s="63"/>
      <c r="E12" s="63"/>
      <c r="F12" s="13" t="str">
        <f t="shared" si="2"/>
        <v/>
      </c>
      <c r="G12" s="13" t="str">
        <f ca="1">IF($F12&lt;&gt;"",IF($G$4="Recurso",VLOOKUP($E12,OFFSET('Definición técnica de imagenes'!$A$1,MATCH($G$5,'Definición técnica de imagenes'!$A$1:$A$104,0)-1,1,COUNTIF('Definición técnica de imagenes'!$A$3:$A$102,$G$5),5),5,FALSE),'Definición técnica de imagenes'!$F$16),"")</f>
        <v/>
      </c>
      <c r="H12" s="13" t="str">
        <f t="shared" ca="1" si="3"/>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0"/>
        <v/>
      </c>
      <c r="B13" s="62"/>
      <c r="C13" s="20" t="str">
        <f t="shared" si="1"/>
        <v/>
      </c>
      <c r="D13" s="63"/>
      <c r="E13" s="63"/>
      <c r="F13" s="13" t="str">
        <f t="shared" si="2"/>
        <v/>
      </c>
      <c r="G13" s="13" t="str">
        <f ca="1">IF($F13&lt;&gt;"",IF($G$4="Recurso",VLOOKUP($E13,OFFSET('Definición técnica de imagenes'!$A$1,MATCH($G$5,'Definición técnica de imagenes'!$A$1:$A$104,0)-1,1,COUNTIF('Definición técnica de imagenes'!$A$3:$A$102,$G$5),5),5,FALSE),'Definición técnica de imagenes'!$F$16),"")</f>
        <v/>
      </c>
      <c r="H13" s="13" t="str">
        <f t="shared" ca="1" si="3"/>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0"/>
        <v/>
      </c>
      <c r="B14" s="62"/>
      <c r="C14" s="20" t="str">
        <f t="shared" si="1"/>
        <v/>
      </c>
      <c r="D14" s="63"/>
      <c r="E14" s="63"/>
      <c r="F14" s="13" t="str">
        <f t="shared" si="2"/>
        <v/>
      </c>
      <c r="G14" s="13" t="str">
        <f ca="1">IF($F14&lt;&gt;"",IF($G$4="Recurso",VLOOKUP($E14,OFFSET('Definición técnica de imagenes'!$A$1,MATCH($G$5,'Definición técnica de imagenes'!$A$1:$A$104,0)-1,1,COUNTIF('Definición técnica de imagenes'!$A$3:$A$102,$G$5),5),5,FALSE),'Definición técnica de imagenes'!$F$16),"")</f>
        <v/>
      </c>
      <c r="H14" s="13" t="str">
        <f t="shared" ca="1" si="3"/>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0"/>
        <v/>
      </c>
      <c r="B15" s="62"/>
      <c r="C15" s="20" t="str">
        <f t="shared" si="1"/>
        <v/>
      </c>
      <c r="D15" s="63"/>
      <c r="E15" s="63"/>
      <c r="F15" s="13" t="str">
        <f t="shared" si="2"/>
        <v/>
      </c>
      <c r="G15" s="13" t="str">
        <f ca="1">IF($F15&lt;&gt;"",IF($G$4="Recurso",VLOOKUP($E15,OFFSET('Definición técnica de imagenes'!$A$1,MATCH($G$5,'Definición técnica de imagenes'!$A$1:$A$104,0)-1,1,COUNTIF('Definición técnica de imagenes'!$A$3:$A$102,$G$5),5),5,FALSE),'Definición técnica de imagenes'!$F$16),"")</f>
        <v/>
      </c>
      <c r="H15" s="13" t="str">
        <f t="shared" ca="1" si="3"/>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0"/>
        <v/>
      </c>
      <c r="B16" s="62"/>
      <c r="C16" s="20" t="str">
        <f t="shared" si="1"/>
        <v/>
      </c>
      <c r="D16" s="63"/>
      <c r="E16" s="63"/>
      <c r="F16" s="13" t="str">
        <f t="shared" si="2"/>
        <v/>
      </c>
      <c r="G16" s="13" t="str">
        <f ca="1">IF($F16&lt;&gt;"",IF($G$4="Recurso",VLOOKUP($E16,OFFSET('Definición técnica de imagenes'!$A$1,MATCH($G$5,'Definición técnica de imagenes'!$A$1:$A$104,0)-1,1,COUNTIF('Definición técnica de imagenes'!$A$3:$A$102,$G$5),5),5,FALSE),'Definición técnica de imagenes'!$F$16),"")</f>
        <v/>
      </c>
      <c r="H16" s="13" t="str">
        <f t="shared" ca="1" si="3"/>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0"/>
        <v/>
      </c>
      <c r="B17" s="62"/>
      <c r="C17" s="20" t="str">
        <f t="shared" si="1"/>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0"/>
        <v/>
      </c>
      <c r="B18" s="62"/>
      <c r="C18" s="20" t="str">
        <f t="shared" si="1"/>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IF(OR(B58&lt;&gt;"",J58&lt;&gt;""),CONCATENATE(LEFT(A57,3),IF(MID(A57,4,2)+1&lt;10,CONCATENATE("0",MID(A57,4,2)+1),MID(A57,4,2)+1)),"")</f>
        <v/>
      </c>
      <c r="B58" s="62"/>
      <c r="C58" s="20" t="str">
        <f>IF(OR(B58&lt;&gt;"",J58&lt;&gt;""),IF($G$4="Recurso",CONCATENATE($G$4," ",$G$5),$G$4),"")</f>
        <v/>
      </c>
      <c r="D58" s="63"/>
      <c r="E58" s="63"/>
      <c r="F58" s="13" t="str">
        <f>IF(OR(B58&lt;&gt;"",J58&lt;&gt;""),CONCATENATE($C$7,"_",$A58,IF($G$4="Cuaderno de Estudio","_small",CONCATENATE(IF(I58="","","n"),IF(LEFT($G$5,1)="F",".jpg",".png")))),"")</f>
        <v/>
      </c>
      <c r="G58" s="13" t="str">
        <f ca="1">IF($F58&lt;&gt;"",IF($G$4="Recurso",VLOOKUP($E58,OFFSET('Definición técnica de imagenes'!$A$1,MATCH($G$5,'Definición técnica de imagenes'!$A$1:$A$104,0)-1,1,COUNTIF('Definición técnica de imagenes'!$A$3:$A$102,$G$5),5),5,FALSE),'Definición técnica de imagenes'!$F$16),"")</f>
        <v/>
      </c>
      <c r="H58" s="13" t="str">
        <f ca="1">IF(AND(I58&lt;&gt;"",I58&lt;&gt;0),IF(OR(B58&lt;&gt;"",J58&lt;&gt;""),CONCATENATE($C$7,"_",$A58,IF($G$4="Cuaderno de Estudio","_zoom",CONCATENATE("a",IF(LEFT($G$5,1)="F",".jpg",".png")))),""),"")</f>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IF(OR(B99&lt;&gt;"",J99&lt;&gt;""),CONCATENATE(LEFT(A98,3),IF(MID(A98,4,2)+1&lt;10,CONCATENATE("0",MID(A98,4,2)+1),MID(A98,4,2)+1)),"")</f>
        <v/>
      </c>
      <c r="B99" s="62"/>
      <c r="C99" s="20" t="str">
        <f>IF(OR(B99&lt;&gt;"",J99&lt;&gt;""),IF($G$4="Recurso",CONCATENATE($G$4," ",$G$5),$G$4),"")</f>
        <v/>
      </c>
      <c r="D99" s="63"/>
      <c r="E99" s="63"/>
      <c r="F99" s="13" t="str">
        <f>IF(OR(B99&lt;&gt;"",J99&lt;&gt;""),CONCATENATE($C$7,"_",$A99,IF($G$4="Cuaderno de Estudio","_small",CONCATENATE(IF(I99="","","n"),IF(LEFT($G$5,1)="F",".jpg",".png")))),"")</f>
        <v/>
      </c>
      <c r="G99" s="13" t="str">
        <f ca="1">IF($F99&lt;&gt;"",IF($G$4="Recurso",VLOOKUP($E99,OFFSET('Definición técnica de imagenes'!$A$1,MATCH($G$5,'Definición técnica de imagenes'!$A$1:$A$104,0)-1,1,COUNTIF('Definición técnica de imagenes'!$A$3:$A$102,$G$5),5),5,FALSE),'Definición técnica de imagenes'!$F$16),"")</f>
        <v/>
      </c>
      <c r="H99" s="13" t="str">
        <f ca="1">IF(AND(I99&lt;&gt;"",I99&lt;&gt;0),IF(OR(B99&lt;&gt;"",J99&lt;&gt;""),CONCATENATE($C$7,"_",$A99,IF($G$4="Cuaderno de Estudio","_zoom",CONCATENATE("a",IF(LEFT($G$5,1)="F",".jpg",".png")))),""),"")</f>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2015-11-11T17:55:52Z</dcterms:modified>
</cp:coreProperties>
</file>