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diego\Documents\GitHub\CienciasNaturales\fuentes\contenidos\grado06\guion04\"/>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19200" windowHeight="89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F19" i="1"/>
  <c r="G19" i="1" s="1"/>
  <c r="H19" i="1"/>
  <c r="F18" i="1"/>
  <c r="G18" i="1" s="1"/>
  <c r="H18" i="1"/>
  <c r="F17" i="1"/>
  <c r="G17" i="1" s="1"/>
  <c r="H17" i="1"/>
  <c r="F16" i="1"/>
  <c r="G16" i="1" s="1"/>
  <c r="H16" i="1"/>
  <c r="F15" i="1"/>
  <c r="G15" i="1" s="1"/>
  <c r="H15" i="1"/>
  <c r="F14" i="1"/>
  <c r="G14" i="1" s="1"/>
  <c r="H14" i="1"/>
  <c r="H13" i="1"/>
  <c r="H12" i="1"/>
  <c r="H11"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F12" i="1" s="1"/>
  <c r="G12" i="1" s="1"/>
  <c r="I10" i="1"/>
  <c r="C10" i="1"/>
  <c r="A10" i="1"/>
  <c r="M8" i="1"/>
  <c r="M7" i="1"/>
  <c r="M6" i="1"/>
  <c r="M5" i="1"/>
  <c r="F5" i="1"/>
  <c r="M4" i="1"/>
  <c r="M3" i="1"/>
  <c r="M2" i="1"/>
  <c r="M1" i="1"/>
  <c r="E9" i="1" s="1"/>
  <c r="F11" i="1" l="1"/>
  <c r="G11" i="1" s="1"/>
  <c r="H10" i="1"/>
  <c r="A13" i="1"/>
  <c r="F13" i="1" s="1"/>
  <c r="G13" i="1" s="1"/>
  <c r="F10" i="1"/>
  <c r="G10" i="1" s="1"/>
  <c r="A14" i="1" l="1"/>
  <c r="A15" i="1" l="1"/>
  <c r="A16" i="1" l="1"/>
  <c r="A17" i="1" l="1"/>
  <c r="A18" i="1" l="1"/>
  <c r="A19" i="1" l="1"/>
  <c r="A20" i="1" l="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<sst xmlns="http://schemas.openxmlformats.org/spreadsheetml/2006/main" count="380" uniqueCount="196">
  <si>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</si>
  <si>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</si>
  <si>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</si>
  <si>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</si>
  <si>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</si>
  <si>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</si>
  <si>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</si>
  <si>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</si>
  <si>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</si>
  <si>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</si>
  <si>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</si>
  <si>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</si>
  <si>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</si>
  <si>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</si>
  <si>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</si>
  <si>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</si>
  <si>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</si>
  <si>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</si>
  <si>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</si>
  <si>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</si>
  <si>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</si>
  <si>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</si>
  <si>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</si>
  <si>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</si>
  <si>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</si>
  <si>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</si>
  <si>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</si>
  <si>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</si>
  <si>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</si>
  <si>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</si>
  <si>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</si>
  <si>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</si>
  <si>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</si>
  <si>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</si>
  <si>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</si>
  <si>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</si>
  <si>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</si>
  <si>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</si>
  <si>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</si>
  <si>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</si>
  <si>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</si>
  <si>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</si>
  <si>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</si>
  <si>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</si>
  <si>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</si>
  <si>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</si>
  <si>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</si>
  <si>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</si>
  <si>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</si>
  <si>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</si>
  <si>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</si>
  <si>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</si>
  <si>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</si>
  <si>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</si>
  <si>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</si>
  <si>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</si>
  <si>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</si>
  <si>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</si>
  <si>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</si>
  <si>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</si>
  <si>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</si>
  <si>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</si>
  <si>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</si>
  <si>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</si>
  <si>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</si>
  <si>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</si>
  <si>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</si>
  <si>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</si>
  <si>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</si>
  <si>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</si>
  <si>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</si>
  <si>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</si>
  <si>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</si>
  <si>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</si>
  <si>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</si>
  <si>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</si>
  <si>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</si>
  <si>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</si>
  <si>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</si>
  <si>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</si>
  <si>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</si>
  <si>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</si>
  <si>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</si>
  <si>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</si>
  <si>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</si>
  <si>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</si>
  <si>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</si>
  <si>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</si>
  <si>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</si>
  <si>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</si>
  <si>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</si>
  <si>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</si>
  <si>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</si>
  <si>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</si>
  <si>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</si>
  <si>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</si>
  <si>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</si>
  <si>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</si>
  <si>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</si>
  <si>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</si>
  <si>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</si>
  <si>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</si>
  <si>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</si>
  <si>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</si>
  <si>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</si>
  <si>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</si>
  <si>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</si>
  <si>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</si>
  <si>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</si>
  <si>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</si>
  <si>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</si>
  <si>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</si>
  <si>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</si>
  <si>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</si>
  <si>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</si>
  <si>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</si>
  <si>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</si>
  <si>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</si>
  <si>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</si>
  <si>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</si>
  <si>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</si>
  <si>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</si>
  <si>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</si>
  <si>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</si>
  <si>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</si>
  <si>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</si>
  <si>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</si>
  <si>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</si>
  <si>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</si>
  <si>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</si>
  <si>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</si>
  <si>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</si>
  <si>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</si>
  <si>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</si>
  <si>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</si>
  <si>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</si>
  <si>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</si>
  <si>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</si>
  <si>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</si>
  <si>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</si>
  <si>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</si>
  <si>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</si>
  <si>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</si>
  <si>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</si>
  <si>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</si>
  <si>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</si>
  <si>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</si>
  <si>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</si>
  <si>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</si>
  <si>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</si>
  <si>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</si>
  <si>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</si>
  <si>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</si>
  <si>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</si>
  <si>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</si>
  <si>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</si>
  <si>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</si>
  <si>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</si>
  <si>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</si>
  <si>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</si>
  <si>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</si>
  <si>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</si>
  <si>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</si>
  <si>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</si>
  <si>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</si>
  <si>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</si>
  <si>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</si>
  <si>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</si>
  <si>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</si>
  <si>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</si>
  <si>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</si>
  <si>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</si>
  <si>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</si>
  <si>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</si>
  <si>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</si>
  <si>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</si>
  <si>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</si>
  <si>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</si>
  <si>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</si>
  <si>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</si>
  <si>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</si>
  <si>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</si>
  <si>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</si>
  <si>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</si>
  <si>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</si>
  <si>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</si>
  <si>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</si>
  <si>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La nutrición de los seres vivos</t>
  </si>
  <si>
    <t>Diego Molina</t>
  </si>
  <si>
    <t>CN_06_04_REC130</t>
  </si>
  <si>
    <t>Ilustración</t>
  </si>
  <si>
    <t>Iluminar lo relacionado a difusión facilitada encerrado en rojo en la imagen y las palabras en común.</t>
  </si>
  <si>
    <t>Iluminar lo relacionado con el transporte activo encerrado en rojo y las palabras en común.</t>
  </si>
  <si>
    <t>Está imagen ya está en el cuaderno de estudio, utilizar la misma imagen. IMG08    (Tener en cuenta de rellenar bien, en color verde, la molécula que está al lado de las palabras 1. Difusión simple.  Y realizar el cambio de las palabras Bomba de proteína por  Proteína de membrana)</t>
  </si>
  <si>
    <t>Iluminar lo relacionado con la difusión simple.  Por lo tanto iluminar lo siguiente:          Las palabras: Transporte pasivo     1. Disusión simple       Moléculas transportadas                                                                                      En la imagen se muestra con encerramiento en color rojo lo que se debe ilumnar.                                                                                   Tanto en esta imagen como en las dos siguientes (img03 e Img04) iluminar las palabras en común con las respetivas lineas de señalaiento:   Bicapa fosfolipídica, Fluido extracelular,  Fuera de la célula, Membrana celular, Dentro de la célula, Alta conecntración de sustancias, Baja concentración de sustancias, Citoplasma</t>
  </si>
  <si>
    <t>Transporte en membrana celular</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</si>
</sst>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10</xdr:col>
      <xdr:colOff>508017</xdr:colOff>
      <xdr:row>10</xdr:row>
      <xdr:rowOff>40822</xdr:rowOff>
    </xdr:from>
    <xdr:to>
      <xdr:col>10</xdr:col>
      <xdr:colOff>2703641</xdr:colOff>
      <xdr:row>10</xdr:row>
      <xdr:rowOff>1912158</xdr:rowOff>
    </xdr:to>
    <xdr:pic>
      <xdr:nvPicPr>
        <xdr:cNvPr id="6" name="Imagen 5"/>
        <xdr:cNvPicPr>
          <a:picLocks noChangeAspect="1"/>
        </xdr:cNvPicPr>
      </xdr:nvPicPr>
      <xdr:blipFill>
        <a:blip xmlns:r="http://schemas.openxmlformats.org/officeDocument/2006/relationships" r:embed="rId1"/>
        <a:stretch>
          <a:fillRect/>
        </a:stretch>
      </xdr:blipFill>
      <xdr:spPr>
        <a:xfrm>
          <a:off x="16877410" y="3360965"/>
          <a:ext cx="2195624" cy="1871336"/>
        </a:xfrm>
        <a:prstGeom prst="rect">
          <a:avLst/>
        </a:prstGeom>
      </xdr:spPr>
    </xdr:pic>
    <xdr:clientData/>
  </xdr:twoCellAnchor>
  <xdr:twoCellAnchor editAs="oneCell">
    <xdr:from>
      <xdr:col>10</xdr:col>
      <xdr:colOff>272142</xdr:colOff>
      <xdr:row>11</xdr:row>
      <xdr:rowOff>68659</xdr:rowOff>
    </xdr:from>
    <xdr:to>
      <xdr:col>10</xdr:col>
      <xdr:colOff>2956398</xdr:colOff>
      <xdr:row>11</xdr:row>
      <xdr:rowOff>2394856</xdr:rowOff>
    </xdr:to>
    <xdr:pic>
      <xdr:nvPicPr>
        <xdr:cNvPr id="7" name="Imagen 6"/>
        <xdr:cNvPicPr>
          <a:picLocks noChangeAspect="1"/>
        </xdr:cNvPicPr>
      </xdr:nvPicPr>
      <xdr:blipFill>
        <a:blip xmlns:r="http://schemas.openxmlformats.org/officeDocument/2006/relationships" r:embed="rId2"/>
        <a:stretch>
          <a:fillRect/>
        </a:stretch>
      </xdr:blipFill>
      <xdr:spPr>
        <a:xfrm>
          <a:off x="16641535" y="7416516"/>
          <a:ext cx="2684256" cy="2326197"/>
        </a:xfrm>
        <a:prstGeom prst="rect">
          <a:avLst/>
        </a:prstGeom>
      </xdr:spPr>
    </xdr:pic>
    <xdr:clientData/>
  </xdr:twoCellAnchor>
  <xdr:twoCellAnchor editAs="oneCell">
    <xdr:from>
      <xdr:col>10</xdr:col>
      <xdr:colOff>299998</xdr:colOff>
      <xdr:row>12</xdr:row>
      <xdr:rowOff>68035</xdr:rowOff>
    </xdr:from>
    <xdr:to>
      <xdr:col>10</xdr:col>
      <xdr:colOff>2653393</xdr:colOff>
      <xdr:row>12</xdr:row>
      <xdr:rowOff>1986062</xdr:rowOff>
    </xdr:to>
    <xdr:pic>
      <xdr:nvPicPr>
        <xdr:cNvPr id="8" name="Imagen 7"/>
        <xdr:cNvPicPr>
          <a:picLocks noChangeAspect="1"/>
        </xdr:cNvPicPr>
      </xdr:nvPicPr>
      <xdr:blipFill>
        <a:blip xmlns:r="http://schemas.openxmlformats.org/officeDocument/2006/relationships" r:embed="rId3"/>
        <a:stretch>
          <a:fillRect/>
        </a:stretch>
      </xdr:blipFill>
      <xdr:spPr>
        <a:xfrm>
          <a:off x="16669391" y="10382249"/>
          <a:ext cx="2353395" cy="191802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C11" zoomScale="70" zoomScaleNormal="70" zoomScalePageLayoutView="140" workbookViewId="0">
      <selection activeCell="K10" sqref="K10"/>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41.37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F8</v>
      </c>
    </row>
    <row r="2" spans="1:16" ht="15.75" x14ac:dyDescent="0.25">
      <c r="A2" s="1"/>
      <c r="B2" s="3" t="s">
        <v>121</v>
      </c>
      <c r="C2" s="85" t="s">
        <v>22</v>
      </c>
      <c r="D2" s="86"/>
      <c r="F2" s="78" t="s">
        <v>0</v>
      </c>
      <c r="G2" s="79"/>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87">
        <v>6</v>
      </c>
      <c r="D3" s="88"/>
      <c r="F3" s="80">
        <v>42307</v>
      </c>
      <c r="G3" s="81"/>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188</v>
      </c>
      <c r="D5" s="90"/>
      <c r="E5" s="5"/>
      <c r="F5" s="37" t="str">
        <f>IF(G4="Recurso","Motor del recurso","")</f>
        <v>Motor del recurso</v>
      </c>
      <c r="G5" s="61" t="s">
        <v>139</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F8</v>
      </c>
      <c r="F9" s="57" t="s">
        <v>61</v>
      </c>
      <c r="G9" s="57" t="s">
        <v>59</v>
      </c>
      <c r="H9" s="57" t="s">
        <v>60</v>
      </c>
      <c r="I9" s="57" t="s">
        <v>114</v>
      </c>
      <c r="J9" s="18" t="s">
        <v>6</v>
      </c>
      <c r="K9" s="19" t="s">
        <v>7</v>
      </c>
      <c r="O9" s="2" t="str">
        <f>'Definición técnica de imagenes'!A11</f>
        <v>M10B</v>
      </c>
    </row>
    <row r="10" spans="1:16" s="11" customFormat="1" ht="94.5" x14ac:dyDescent="0.25">
      <c r="A10" s="12" t="str">
        <f>IF(OR(B10&lt;&gt;"",J10&lt;&gt;""),"IMG01","")</f>
        <v>IMG01</v>
      </c>
      <c r="B10" s="62">
        <v>104022737</v>
      </c>
      <c r="C10" s="20" t="str">
        <f t="shared" ref="C10:C41" si="0">IF(OR(B10&lt;&gt;"",J10&lt;&gt;""),IF($G$4="Recurso",CONCATENATE($G$4," ",$G$5),$G$4),"")</f>
        <v>Recurso F8</v>
      </c>
      <c r="D10" s="63" t="s">
        <v>190</v>
      </c>
      <c r="E10" s="63" t="s">
        <v>155</v>
      </c>
      <c r="F10" s="13" t="str">
        <f t="shared" ref="F10" ca="1" si="1">IF(OR(B10&lt;&gt;"",J10&lt;&gt;""),CONCATENATE($C$7,"_",$A10,IF($G$4="Cuaderno de Estudio","_small",CONCATENATE(IF(I10="","","n"),IF(LEFT($G$5,1)="F",".jpg",".png")))),"")</f>
        <v>CN_06_04_REC130_IMG01.jpg</v>
      </c>
      <c r="G10" s="13" t="str">
        <f ca="1">IF($F10&lt;&gt;"",IF($G$4="Recurso",VLOOKUP($E10,OFFSET('Definición técnica de imagenes'!$A$1,MATCH($G$5,'Definición técnica de imagenes'!$A$1:$A$104,0)-1,1,COUNTIF('Definición técnica de imagenes'!$A$3:$A$102,$G$5),5),5,FALSE),'Definición técnica de imagenes'!$F$16),"")</f>
        <v>643 x 450 px</v>
      </c>
      <c r="H10" s="13" t="str">
        <f t="shared" ref="H10" ca="1" si="2">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63" t="s">
        <v>195</v>
      </c>
      <c r="K10" s="64" t="s">
        <v>193</v>
      </c>
      <c r="O10" s="2" t="str">
        <f>'Definición técnica de imagenes'!A12</f>
        <v>M12D</v>
      </c>
    </row>
    <row r="11" spans="1:16" s="11" customFormat="1" ht="339" customHeight="1" x14ac:dyDescent="0.25">
      <c r="A11" s="12" t="str">
        <f t="shared" ref="A11:A18" si="3">IF(OR(B11&lt;&gt;"",J11&lt;&gt;""),CONCATENATE(LEFT(A10,3),IF(MID(A10,4,2)+1&lt;10,CONCATENATE("0",MID(A10,4,2)+1))),"")</f>
        <v>IMG02</v>
      </c>
      <c r="B11" s="62">
        <v>104022737</v>
      </c>
      <c r="C11" s="20" t="str">
        <f t="shared" si="0"/>
        <v>Recurso F8</v>
      </c>
      <c r="D11" s="63" t="s">
        <v>190</v>
      </c>
      <c r="E11" s="63" t="s">
        <v>155</v>
      </c>
      <c r="F11" s="13" t="str">
        <f t="shared" ref="F11:F74" ca="1" si="4">IF(OR(B11&lt;&gt;"",J11&lt;&gt;""),CONCATENATE($C$7,"_",$A11,IF($G$4="Cuaderno de Estudio","_small",CONCATENATE(IF(I11="","","n"),IF(LEFT($G$5,1)="F",".jpg",".png")))),"")</f>
        <v>CN_06_04_REC130_IMG02.jpg</v>
      </c>
      <c r="G11" s="13" t="str">
        <f ca="1">IF($F11&lt;&gt;"",IF($G$4="Recurso",VLOOKUP($E11,OFFSET('Definición técnica de imagenes'!$A$1,MATCH($G$5,'Definición técnica de imagenes'!$A$1:$A$104,0)-1,1,COUNTIF('Definición técnica de imagenes'!$A$3:$A$102,$G$5),5),5,FALSE),'Definición técnica de imagenes'!$F$16),"")</f>
        <v>643 x 450 px</v>
      </c>
      <c r="H11" s="13" t="str">
        <f t="shared" ref="H11:H74" ca="1" si="5">IF(AND(I11&lt;&gt;"",I11&lt;&gt;0),IF(OR(B11&lt;&gt;"",J11&lt;&gt;""),CONCATENATE($C$7,"_",$A11,IF($G$4="Cuaderno de Estudio","_zoom",CONCATENATE("a",IF(LEFT($G$5,1)="F",".jpg",".png")))),""),"")</f>
        <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
      </c>
      <c r="J11" s="63" t="s">
        <v>195</v>
      </c>
      <c r="K11" s="65" t="s">
        <v>194</v>
      </c>
      <c r="O11" s="2" t="str">
        <f>'Definición técnica de imagenes'!A13</f>
        <v>M101</v>
      </c>
    </row>
    <row r="12" spans="1:16" s="11" customFormat="1" ht="234" customHeight="1" x14ac:dyDescent="0.25">
      <c r="A12" s="12" t="str">
        <f t="shared" si="3"/>
        <v>IMG03</v>
      </c>
      <c r="B12" s="62">
        <v>104022737</v>
      </c>
      <c r="C12" s="20" t="str">
        <f t="shared" si="0"/>
        <v>Recurso F8</v>
      </c>
      <c r="D12" s="63" t="s">
        <v>190</v>
      </c>
      <c r="E12" s="63" t="s">
        <v>155</v>
      </c>
      <c r="F12" s="13" t="str">
        <f t="shared" ca="1" si="4"/>
        <v>CN_06_04_REC130_IMG03.jpg</v>
      </c>
      <c r="G12" s="13" t="str">
        <f ca="1">IF($F12&lt;&gt;"",IF($G$4="Recurso",VLOOKUP($E12,OFFSET('Definición técnica de imagenes'!$A$1,MATCH($G$5,'Definición técnica de imagenes'!$A$1:$A$104,0)-1,1,COUNTIF('Definición técnica de imagenes'!$A$3:$A$102,$G$5),5),5,FALSE),'Definición técnica de imagenes'!$F$16),"")</f>
        <v>643 x 450 px</v>
      </c>
      <c r="H12" s="13" t="str">
        <f t="shared" ca="1" si="5"/>
        <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
      </c>
      <c r="J12" s="63" t="s">
        <v>195</v>
      </c>
      <c r="K12" s="64" t="s">
        <v>191</v>
      </c>
      <c r="O12" s="2" t="str">
        <f>'Definición técnica de imagenes'!A18</f>
        <v>Diaporama F1</v>
      </c>
    </row>
    <row r="13" spans="1:16" s="11" customFormat="1" ht="192" customHeight="1" x14ac:dyDescent="0.25">
      <c r="A13" s="12" t="str">
        <f t="shared" si="3"/>
        <v>IMG04</v>
      </c>
      <c r="B13" s="62">
        <v>104022737</v>
      </c>
      <c r="C13" s="20" t="str">
        <f t="shared" si="0"/>
        <v>Recurso F8</v>
      </c>
      <c r="D13" s="63" t="s">
        <v>190</v>
      </c>
      <c r="E13" s="63" t="s">
        <v>155</v>
      </c>
      <c r="F13" s="13" t="str">
        <f t="shared" ca="1" si="4"/>
        <v>CN_06_04_REC130_IMG04.jpg</v>
      </c>
      <c r="G13" s="13" t="str">
        <f ca="1">IF($F13&lt;&gt;"",IF($G$4="Recurso",VLOOKUP($E13,OFFSET('Definición técnica de imagenes'!$A$1,MATCH($G$5,'Definición técnica de imagenes'!$A$1:$A$104,0)-1,1,COUNTIF('Definición técnica de imagenes'!$A$3:$A$102,$G$5),5),5,FALSE),'Definición técnica de imagenes'!$F$16),"")</f>
        <v>643 x 450 px</v>
      </c>
      <c r="H13" s="13" t="str">
        <f t="shared" ca="1" si="5"/>
        <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
      </c>
      <c r="J13" s="63" t="s">
        <v>195</v>
      </c>
      <c r="K13" s="64" t="s">
        <v>192</v>
      </c>
      <c r="O13" s="2" t="str">
        <f>'Definición técnica de imagenes'!A19</f>
        <v>F4</v>
      </c>
    </row>
    <row r="14" spans="1:16" s="11" customFormat="1" x14ac:dyDescent="0.25">
      <c r="A14" s="12" t="str">
        <f t="shared" si="3"/>
        <v/>
      </c>
      <c r="B14" s="62"/>
      <c r="C14" s="20" t="str">
        <f t="shared" si="0"/>
        <v/>
      </c>
      <c r="D14" s="63"/>
      <c r="E14" s="63"/>
      <c r="F14" s="13" t="str">
        <f t="shared" si="4"/>
        <v/>
      </c>
      <c r="G14" s="13" t="str">
        <f ca="1">IF($F14&lt;&gt;"",IF($G$4="Recurso",VLOOKUP($E14,OFFSET('Definición técnica de imagenes'!$A$1,MATCH($G$5,'Definición técnica de imagenes'!$A$1:$A$104,0)-1,1,COUNTIF('Definición técnica de imagenes'!$A$3:$A$102,$G$5),5),5,FALSE),'Definición técnica de imagenes'!$F$16),"")</f>
        <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c r="O14" s="2" t="str">
        <f>'Definición técnica de imagenes'!A22</f>
        <v>F6</v>
      </c>
    </row>
    <row r="15" spans="1:16" s="11" customFormat="1" x14ac:dyDescent="0.25">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ht="14.25"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diego m.</cp:lastModifiedBy>
  <dcterms:created xsi:type="dcterms:W3CDTF">2014-07-01T23:43:25Z</dcterms:created>
  <dcterms:modified xsi:type="dcterms:W3CDTF">2015-10-30T15:09:50Z</dcterms:modified>
</cp:coreProperties>
</file>