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A11" i="1"/>
  <c r="F11" i="1"/>
  <c r="G11" i="1"/>
  <c r="A12" i="1"/>
  <c r="F12" i="1"/>
  <c r="G12" i="1"/>
  <c r="A13" i="1"/>
  <c r="F13" i="1"/>
  <c r="G13" i="1"/>
  <c r="A14" i="1"/>
  <c r="F14" i="1"/>
  <c r="G14" i="1"/>
  <c r="A15"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0" i="1"/>
  <c r="F10"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<sst xmlns="http://schemas.openxmlformats.org/spreadsheetml/2006/main" count="240" uniqueCount="158">
  <si>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</si>
  <si>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</si>
  <si>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</si>
  <si>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</si>
  <si>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</si>
  <si>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</si>
  <si>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</si>
  <si>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</si>
  <si>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</si>
  <si>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</si>
  <si>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</si>
  <si>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</si>
  <si>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</si>
  <si>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</si>
  <si>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</si>
  <si>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</si>
  <si>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</si>
  <si>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</si>
  <si>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</si>
  <si>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</si>
  <si>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</si>
  <si>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</si>
  <si>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</si>
  <si>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</si>
  <si>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</si>
  <si>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</si>
  <si>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</si>
  <si>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</si>
  <si>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</si>
  <si>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</si>
  <si>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</si>
  <si>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</si>
  <si>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</si>
  <si>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</si>
  <si>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</si>
  <si>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</si>
  <si>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</si>
  <si>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</si>
  <si>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</si>
  <si>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</si>
  <si>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</si>
  <si>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</si>
  <si>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</si>
  <si>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</si>
  <si>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</si>
  <si>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</si>
  <si>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</si>
  <si>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</si>
  <si>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</si>
  <si>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</si>
  <si>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</si>
  <si>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</si>
  <si>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</si>
  <si>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</si>
  <si>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</si>
  <si>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</si>
  <si>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</si>
  <si>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</si>
  <si>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</si>
  <si>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</si>
  <si>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</si>
  <si>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</si>
  <si>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</si>
  <si>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</si>
  <si>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</si>
  <si>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</si>
  <si>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</si>
  <si>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</si>
  <si>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</si>
  <si>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</si>
  <si>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</si>
  <si>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</si>
  <si>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</si>
  <si>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</si>
  <si>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</si>
  <si>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</si>
  <si>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</si>
  <si>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</si>
  <si>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</si>
  <si>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</si>
  <si>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</si>
  <si>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</si>
  <si>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</si>
  <si>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</si>
  <si>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</si>
  <si>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</si>
  <si>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</si>
  <si>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</si>
  <si>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</si>
  <si>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</si>
  <si>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</si>
  <si>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</si>
  <si>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</si>
  <si>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</si>
  <si>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</si>
  <si>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</si>
  <si>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</si>
  <si>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</si>
  <si>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</si>
  <si>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</si>
  <si>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</si>
  <si>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</si>
  <si>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</si>
  <si>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</si>
  <si>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</si>
  <si>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</si>
  <si>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</si>
  <si>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</si>
  <si>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</si>
  <si>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</si>
  <si>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</si>
  <si>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</si>
  <si>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</si>
  <si>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</si>
  <si>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</si>
  <si>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</si>
  <si>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</si>
  <si>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</si>
  <si>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</si>
  <si>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</si>
  <si>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</si>
  <si>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</si>
  <si>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</si>
  <si>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</si>
  <si>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</si>
  <si>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</si>
  <si>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</si>
  <si>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</si>
  <si>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</si>
  <si>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</si>
  <si>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</si>
  <si>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</si>
  <si>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</si>
  <si>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</si>
  <si>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</si>
  <si>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</si>
  <si>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</si>
  <si>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</si>
  <si>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</si>
  <si>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</si>
  <si>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</si>
  <si>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</si>
  <si>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</si>
  <si>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</si>
  <si>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</si>
  <si>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</si>
  <si>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La reproducción en los seres vivos</t>
  </si>
  <si>
    <t>F1</t>
  </si>
  <si>
    <t>CN_08_04_REC10</t>
  </si>
  <si>
    <t>Fotografía</t>
  </si>
  <si>
    <t>Horizontal</t>
  </si>
  <si>
    <t>Grupo de bacterias</t>
  </si>
  <si>
    <t xml:space="preserve">http://plantphys.info/organismal/lechtml/images/halobacterium.jpg </t>
  </si>
  <si>
    <t>Foto en blanco y negro de bacterias</t>
  </si>
  <si>
    <t>Foto de Euglena</t>
  </si>
  <si>
    <t>Ilustración 3D de levaduras de cerveza</t>
  </si>
  <si>
    <t>Planta germinando</t>
  </si>
  <si>
    <t>Familia de monos macacos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</si>
</sst>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applyAlignment="1">
      <alignment vertical="center"/>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209370886/stock-photo-euglena.html?src=8-z3Oz03UltUi9oWzfb2Lw-1-0" TargetMode="External"/><Relationship Id="rId7" Type="http://schemas.openxmlformats.org/officeDocument/2006/relationships/printerSettings" Target="../printerSettings/printerSettings1.bin"/><Relationship Id="rId2" Type="http://schemas.openxmlformats.org/officeDocument/2006/relationships/hyperlink" Target="http://plantphys.info/organismal/lechtml/images/halobacterium.jpg" TargetMode="External"/><Relationship Id="rId1" Type="http://schemas.openxmlformats.org/officeDocument/2006/relationships/hyperlink" Target="http://www.shutterstock.com/pic-88564873/stock-vector-group-of-the-e-coli-bacteries-vector-illustration.html?src=iB5vUGZUy4k1gKq-gVFOmA-1-19" TargetMode="External"/><Relationship Id="rId6" Type="http://schemas.openxmlformats.org/officeDocument/2006/relationships/hyperlink" Target="http://www.shutterstock.com/pic-214349368/stock-photo-family-of-macaque-monkeys-in-the-forest-breastfeeding-their-young-one-macaques-are-the-most.html?src=m04ZRfdX9YKFq8BGiDb8iw-1-51" TargetMode="External"/><Relationship Id="rId5" Type="http://schemas.openxmlformats.org/officeDocument/2006/relationships/hyperlink" Target="http://www.shutterstock.com/pic-144605633/stock-photo-small-plant-on-pile-of-soil-part-of-it-reflected.html?src=UfrErWki4er0Qp7EUQ1EwQ-1-56" TargetMode="External"/><Relationship Id="rId4" Type="http://schemas.openxmlformats.org/officeDocument/2006/relationships/hyperlink" Target="http://www.shutterstock.com/pic-48176035/stock-photo--d-rendered-illustration-of-bakers-budding-yeast-used-for-beer-brewing-and-baking.html?src=do3hsK1h7YSrXWGz1HhgHw-1-1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6" t="s">
        <v>22</v>
      </c>
      <c r="D2" s="87"/>
      <c r="F2" s="79" t="s">
        <v>0</v>
      </c>
      <c r="G2" s="80"/>
      <c r="H2" s="55"/>
      <c r="I2" s="55"/>
      <c r="J2" s="16"/>
    </row>
    <row r="3" spans="1:16" ht="15.75" x14ac:dyDescent="0.25">
      <c r="A3" s="1"/>
      <c r="B3" s="4" t="s">
        <v>8</v>
      </c>
      <c r="C3" s="88">
        <v>8</v>
      </c>
      <c r="D3" s="89"/>
      <c r="F3" s="81">
        <v>42069</v>
      </c>
      <c r="G3" s="82"/>
      <c r="H3" s="55"/>
      <c r="I3" s="55"/>
      <c r="J3" s="16"/>
    </row>
    <row r="4" spans="1:16" ht="16.5" x14ac:dyDescent="0.3">
      <c r="A4" s="1"/>
      <c r="B4" s="4" t="s">
        <v>54</v>
      </c>
      <c r="C4" s="88" t="s">
        <v>146</v>
      </c>
      <c r="D4" s="89"/>
      <c r="E4" s="5"/>
      <c r="F4" s="54" t="s">
        <v>55</v>
      </c>
      <c r="G4" s="53" t="s">
        <v>56</v>
      </c>
      <c r="H4" s="55"/>
      <c r="I4" s="55"/>
      <c r="J4" s="16"/>
      <c r="K4" s="16"/>
    </row>
    <row r="5" spans="1:16" ht="16.5" thickBot="1" x14ac:dyDescent="0.3">
      <c r="A5" s="1"/>
      <c r="B5" s="6" t="s">
        <v>1</v>
      </c>
      <c r="C5" s="90" t="s">
        <v>145</v>
      </c>
      <c r="D5" s="91"/>
      <c r="E5" s="5"/>
      <c r="F5" s="52" t="str">
        <f>IF(G4="Recurso","Motor del recurso","")</f>
        <v>Motor del recurso</v>
      </c>
      <c r="G5" s="52" t="s">
        <v>147</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148</v>
      </c>
      <c r="D7" s="38" t="s">
        <v>39</v>
      </c>
      <c r="F7" s="1"/>
      <c r="G7" s="1"/>
      <c r="H7" s="1"/>
      <c r="I7" s="1"/>
      <c r="J7" s="16"/>
      <c r="K7" s="16"/>
    </row>
    <row r="8" spans="1:16" s="9" customFormat="1" ht="16.5" thickBot="1" x14ac:dyDescent="0.3">
      <c r="A8" s="10"/>
      <c r="B8" s="10"/>
      <c r="C8" s="10"/>
      <c r="D8" s="11"/>
      <c r="E8" s="11"/>
      <c r="F8" s="83" t="s">
        <v>62</v>
      </c>
      <c r="G8" s="84"/>
      <c r="H8" s="84"/>
      <c r="I8" s="85"/>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5.75" x14ac:dyDescent="0.25">
      <c r="A10" s="13" t="str">
        <f>IF(OR(B10&lt;&gt;"",J10&lt;&gt;""),"IMG01","")</f>
        <v>IMG01</v>
      </c>
      <c r="B10" s="110">
        <v>88564873</v>
      </c>
      <c r="C10" s="27" t="str">
        <f>IF(OR(B10&lt;&gt;"",J10&lt;&gt;""),IF($G$4="Recurso",CONCATENATE($G$4," ",$G$5),$G$4),"")</f>
        <v>Recurso F1</v>
      </c>
      <c r="D10" s="14" t="s">
        <v>149</v>
      </c>
      <c r="E10" s="14" t="s">
        <v>150</v>
      </c>
      <c r="F10" s="14" t="str">
        <f>IF(OR(B10&lt;&gt;"",J10&lt;&gt;""),CONCATENATE($C$7,"_",$A10,IF($G$4="Cuaderno de Estudio","_small",CONCATENATE(IF(I10="","","n"),IF(LEFT($G$5,1)="F",".jpg",".png")))),"")</f>
        <v>CN_08_04_REC10_IMG01.jpg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11" t="s">
        <v>151</v>
      </c>
      <c r="K10" s="19"/>
    </row>
    <row r="11" spans="1:16" s="12" customFormat="1" ht="13.9" customHeight="1" x14ac:dyDescent="0.25">
      <c r="A11" s="13" t="str">
        <f>IF(OR(B11&lt;&gt;"",J11&lt;&gt;""),CONCATENATE(LEFT(A10,3),IF(MID(A10,4,2)+1&lt;10,CONCATENATE("0",MID(A10,4,2)+1))),"")</f>
        <v>IMG02</v>
      </c>
      <c r="B11" s="110" t="s">
        <v>152</v>
      </c>
      <c r="C11" s="27" t="str">
        <f t="shared" ref="C11:C22" si="0">IF(OR(B11&lt;&gt;"",J11&lt;&gt;""),IF($G$4="Recurso",CONCATENATE($G$4," ",$G$5),$G$4),"")</f>
        <v>Recurso F1</v>
      </c>
      <c r="D11" s="14" t="s">
        <v>149</v>
      </c>
      <c r="E11" s="14" t="s">
        <v>150</v>
      </c>
      <c r="F11" s="14" t="str">
        <f t="shared" ref="F11:F74" si="1">IF(OR(B11&lt;&gt;"",J11&lt;&gt;""),CONCATENATE($C$7,"_",$A11,IF($G$4="Cuaderno de Estudio","_small",CONCATENATE(IF(I11="","","n"),IF(LEFT($G$5,1)="F",".jpg",".png")))),"")</f>
        <v>CN_08_04_REC10_IMG02.jpg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12" t="s">
        <v>153</v>
      </c>
      <c r="K11" s="15"/>
    </row>
    <row r="12" spans="1:16" s="12" customFormat="1" ht="15.75" x14ac:dyDescent="0.25">
      <c r="A12" s="13" t="str">
        <f t="shared" ref="A12:A30" si="3">IF(OR(B12&lt;&gt;"",J12&lt;&gt;""),CONCATENATE(LEFT(A11,3),IF(MID(A11,4,2)+1&lt;10,CONCATENATE("0",MID(A11,4,2)+1))),"")</f>
        <v>IMG03</v>
      </c>
      <c r="B12" s="110">
        <v>209370886</v>
      </c>
      <c r="C12" s="27" t="str">
        <f t="shared" si="0"/>
        <v>Recurso F1</v>
      </c>
      <c r="D12" s="14" t="s">
        <v>149</v>
      </c>
      <c r="E12" s="14" t="s">
        <v>150</v>
      </c>
      <c r="F12" s="14" t="str">
        <f t="shared" si="1"/>
        <v>CN_08_04_REC10_IMG03.jpg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12" t="s">
        <v>154</v>
      </c>
      <c r="K12" s="19"/>
    </row>
    <row r="13" spans="1:16" s="12" customFormat="1" ht="15.75" x14ac:dyDescent="0.25">
      <c r="A13" s="13" t="str">
        <f t="shared" si="3"/>
        <v>IMG04</v>
      </c>
      <c r="B13" s="110">
        <v>48176035</v>
      </c>
      <c r="C13" s="27" t="str">
        <f t="shared" si="0"/>
        <v>Recurso F1</v>
      </c>
      <c r="D13" s="14" t="s">
        <v>149</v>
      </c>
      <c r="E13" s="14" t="s">
        <v>150</v>
      </c>
      <c r="F13" s="14" t="str">
        <f t="shared" si="1"/>
        <v>CN_08_04_REC10_IMG04.jpg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12" t="s">
        <v>155</v>
      </c>
      <c r="K13" s="19"/>
    </row>
    <row r="14" spans="1:16" s="12" customFormat="1" ht="15.75" x14ac:dyDescent="0.25">
      <c r="A14" s="13" t="str">
        <f t="shared" si="3"/>
        <v>IMG05</v>
      </c>
      <c r="B14" s="110">
        <v>144605633</v>
      </c>
      <c r="C14" s="27" t="str">
        <f t="shared" si="0"/>
        <v>Recurso F1</v>
      </c>
      <c r="D14" s="14" t="s">
        <v>149</v>
      </c>
      <c r="E14" s="14" t="s">
        <v>150</v>
      </c>
      <c r="F14" s="14" t="str">
        <f t="shared" si="1"/>
        <v>CN_08_04_REC10_IMG05.jpg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12" t="s">
        <v>156</v>
      </c>
      <c r="K14" s="19"/>
    </row>
    <row r="15" spans="1:16" s="12" customFormat="1" ht="15.75" x14ac:dyDescent="0.25">
      <c r="A15" s="13" t="str">
        <f t="shared" si="3"/>
        <v>IMG06</v>
      </c>
      <c r="B15" s="110">
        <v>214349368</v>
      </c>
      <c r="C15" s="27" t="str">
        <f t="shared" si="0"/>
        <v>Recurso F1</v>
      </c>
      <c r="D15" s="14" t="s">
        <v>149</v>
      </c>
      <c r="E15" s="14" t="s">
        <v>150</v>
      </c>
      <c r="F15" s="14" t="str">
        <f t="shared" si="1"/>
        <v>CN_08_04_REC10_IMG06.jpg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113" t="s">
        <v>157</v>
      </c>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www.shutterstock.com/pic-88564873/stock-vector-group-of-the-e-coli-bacteries-vector-illustration.html?src=iB5vUGZUy4k1gKq-gVFOmA-1-19"/>
    <hyperlink ref="B11" r:id="rId2" display="http://plantphys.info/organismal/lechtml/images/halobacterium.jpg"/>
    <hyperlink ref="B12" r:id="rId3" display="http://www.shutterstock.com/pic-209370886/stock-photo-euglena.html?src=8-z3Oz03UltUi9oWzfb2Lw-1-0"/>
    <hyperlink ref="B13" r:id="rId4" display="http://www.shutterstock.com/pic-48176035/stock-photo--d-rendered-illustration-of-bakers-budding-yeast-used-for-beer-brewing-and-baking.html?src=do3hsK1h7YSrXWGz1HhgHw-1-13"/>
    <hyperlink ref="B14" r:id="rId5" display="http://www.shutterstock.com/pic-144605633/stock-photo-small-plant-on-pile-of-soil-part-of-it-reflected.html?src=UfrErWki4er0Qp7EUQ1EwQ-1-56"/>
    <hyperlink ref="B15" r:id="rId6" display="http://www.shutterstock.com/pic-214349368/stock-photo-family-of-macaque-monkeys-in-the-forest-breastfeeding-their-young-one-macaques-are-the-most.html?src=m04ZRfdX9YKFq8BGiDb8iw-1-51"/>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4" t="s">
        <v>38</v>
      </c>
      <c r="B1" s="95"/>
      <c r="C1" s="95"/>
      <c r="D1" s="95"/>
      <c r="E1" s="95"/>
      <c r="F1" s="96"/>
    </row>
    <row r="2" spans="1:11" x14ac:dyDescent="0.25">
      <c r="A2" s="45" t="s">
        <v>42</v>
      </c>
      <c r="B2" s="46"/>
      <c r="C2" s="97" t="s">
        <v>13</v>
      </c>
      <c r="D2" s="98"/>
      <c r="E2" s="99"/>
      <c r="F2" s="47"/>
    </row>
    <row r="3" spans="1:11" ht="63" x14ac:dyDescent="0.25">
      <c r="A3" s="48" t="s">
        <v>43</v>
      </c>
      <c r="B3" s="46"/>
      <c r="C3" s="103" t="s">
        <v>14</v>
      </c>
      <c r="D3" s="104"/>
      <c r="E3" s="105"/>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6" t="str">
        <f>CONCATENATE(H21,"_",I21,"_",J21,"_CO")</f>
        <v>LE_07_04_CO</v>
      </c>
      <c r="E5" s="107"/>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2" t="str">
        <f>CONCATENATE("SolicitudGrafica_",D5,".xls")</f>
        <v>SolicitudGrafica_LE_07_04_CO.xls</v>
      </c>
      <c r="E7" s="92"/>
      <c r="F7" s="93"/>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4" t="s">
        <v>41</v>
      </c>
      <c r="B13" s="95"/>
      <c r="C13" s="95"/>
      <c r="D13" s="95"/>
      <c r="E13" s="95"/>
      <c r="F13" s="96"/>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7" t="s">
        <v>49</v>
      </c>
      <c r="D15" s="98"/>
      <c r="E15" s="98"/>
      <c r="F15" s="99"/>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0" t="str">
        <f>CONCATENATE(H21,"_",I21,"_",J21,"_",K45)</f>
        <v>LE_07_04_REC10</v>
      </c>
      <c r="E17" s="101"/>
      <c r="F17" s="102"/>
      <c r="J17" s="37">
        <v>14</v>
      </c>
      <c r="K17" s="37">
        <v>14</v>
      </c>
    </row>
    <row r="18" spans="1:11" ht="79.5" thickBot="1" x14ac:dyDescent="0.3">
      <c r="A18" s="48" t="s">
        <v>48</v>
      </c>
      <c r="B18" s="46"/>
      <c r="C18" s="77" t="s">
        <v>128</v>
      </c>
      <c r="D18" s="92" t="str">
        <f>CONCATENATE("SolicitudGrafica_",D17,".xls")</f>
        <v>SolicitudGrafica_LE_07_04_REC10.xls</v>
      </c>
      <c r="E18" s="92"/>
      <c r="F18" s="93"/>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2015-03-06T21:41:48Z</dcterms:modified>
</cp:coreProperties>
</file>