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345" windowHeight="46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<sst xmlns="http://schemas.openxmlformats.org/spreadsheetml/2006/main" count="398" uniqueCount="200">
  <si>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</si>
  <si>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</si>
  <si>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</si>
  <si>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</si>
  <si>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</si>
  <si>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</si>
  <si>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</si>
  <si>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</si>
  <si>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</si>
  <si>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</si>
  <si>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</si>
  <si>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</si>
  <si>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</si>
  <si>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</si>
  <si>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</si>
  <si>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</si>
  <si>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</si>
  <si>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</si>
  <si>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</si>
  <si>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</si>
  <si>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</si>
  <si>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</si>
  <si>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</si>
  <si>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</si>
  <si>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</si>
  <si>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</si>
  <si>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</si>
  <si>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</si>
  <si>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</si>
  <si>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</si>
  <si>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</si>
  <si>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</si>
  <si>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</si>
  <si>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</si>
  <si>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</si>
  <si>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</si>
  <si>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</si>
  <si>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</si>
  <si>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</si>
  <si>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</si>
  <si>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</si>
  <si>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</si>
  <si>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</si>
  <si>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</si>
  <si>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</si>
  <si>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</si>
  <si>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</si>
  <si>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</si>
  <si>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</si>
  <si>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</si>
  <si>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</si>
  <si>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</si>
  <si>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</si>
  <si>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</si>
  <si>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</si>
  <si>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</si>
  <si>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</si>
  <si>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</si>
  <si>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</si>
  <si>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</si>
  <si>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</si>
  <si>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</si>
  <si>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</si>
  <si>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</si>
  <si>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</si>
  <si>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</si>
  <si>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</si>
  <si>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</si>
  <si>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</si>
  <si>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</si>
  <si>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</si>
  <si>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</si>
  <si>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</si>
  <si>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</si>
  <si>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</si>
  <si>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</si>
  <si>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</si>
  <si>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</si>
  <si>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</si>
  <si>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</si>
  <si>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</si>
  <si>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</si>
  <si>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</si>
  <si>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</si>
  <si>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</si>
  <si>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</si>
  <si>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</si>
  <si>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</si>
  <si>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</si>
  <si>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</si>
  <si>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</si>
  <si>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</si>
  <si>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</si>
  <si>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</si>
  <si>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</si>
  <si>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</si>
  <si>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</si>
  <si>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</si>
  <si>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</si>
  <si>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</si>
  <si>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</si>
  <si>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</si>
  <si>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</si>
  <si>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</si>
  <si>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</si>
  <si>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</si>
  <si>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</si>
  <si>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</si>
  <si>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</si>
  <si>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</si>
  <si>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</si>
  <si>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</si>
  <si>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</si>
  <si>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</si>
  <si>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</si>
  <si>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</si>
  <si>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</si>
  <si>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</si>
  <si>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</si>
  <si>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</si>
  <si>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</si>
  <si>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</si>
  <si>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</si>
  <si>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</si>
  <si>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</si>
  <si>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</si>
  <si>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</si>
  <si>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</si>
  <si>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</si>
  <si>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</si>
  <si>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</si>
  <si>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</si>
  <si>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</si>
  <si>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</si>
  <si>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</si>
  <si>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</si>
  <si>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</si>
  <si>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</si>
  <si>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</si>
  <si>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</si>
  <si>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</si>
  <si>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</si>
  <si>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</si>
  <si>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</si>
  <si>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</si>
  <si>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</si>
  <si>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</si>
  <si>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</si>
  <si>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</si>
  <si>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</si>
  <si>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</si>
  <si>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</si>
  <si>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</si>
  <si>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</si>
  <si>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</si>
  <si>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</si>
  <si>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</si>
  <si>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</si>
  <si>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</si>
  <si>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</si>
  <si>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</si>
  <si>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</si>
  <si>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</si>
  <si>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</si>
  <si>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</si>
  <si>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</si>
  <si>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</si>
  <si>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</si>
  <si>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</si>
  <si>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</si>
  <si>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</si>
  <si>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</si>
  <si>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</si>
  <si>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</si>
  <si>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</si>
  <si>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</si>
  <si>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</si>
  <si>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</si>
  <si>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</si>
  <si>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</si>
  <si>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</si>
  <si>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</si>
  <si>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</si>
  <si>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</si>
  <si>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</si>
  <si>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</si>
  <si>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</si>
  <si>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funciones oxigenadas</t>
  </si>
  <si>
    <t>Lyz Marcela Bernal Gómez</t>
  </si>
  <si>
    <t>Fotografía</t>
  </si>
  <si>
    <t>Ilustración</t>
  </si>
  <si>
    <t>CN_11_12_REC100</t>
  </si>
  <si>
    <t>Realizar ilustración igual a imagen guía. Por favor dejar fondo blanco al lado izquierdo para texto.</t>
  </si>
  <si>
    <t>Ver descripción y observaciones</t>
  </si>
  <si>
    <t>Realizar ilustración igual a imagen guía incluir fondo en la tabla (dejo a disposición el color). Por favor dejar fondo blanco al lado izquierdo para texto.</t>
  </si>
  <si>
    <t xml:space="preserve">252139516
</t>
  </si>
  <si>
    <t>Dejar espacio en blanco al lado izquierdo para texto</t>
  </si>
  <si>
    <t xml:space="preserve">174655427
</t>
  </si>
  <si>
    <t xml:space="preserve">245527957
</t>
  </si>
  <si>
    <t>Realizar ilustración igual a imagen guía. Es para ficha de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</si>
</sst>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619274</xdr:colOff>
      <xdr:row>9</xdr:row>
      <xdr:rowOff>246061</xdr:rowOff>
    </xdr:from>
    <xdr:to>
      <xdr:col>9</xdr:col>
      <xdr:colOff>1828128</xdr:colOff>
      <xdr:row>9</xdr:row>
      <xdr:rowOff>1386424</xdr:rowOff>
    </xdr:to>
    <xdr:pic>
      <xdr:nvPicPr>
        <xdr:cNvPr id="2" name="Imagen 1"/>
        <xdr:cNvPicPr>
          <a:picLocks noChangeAspect="1"/>
        </xdr:cNvPicPr>
      </xdr:nvPicPr>
      <xdr:blipFill rotWithShape="1">
        <a:blip xmlns:r="http://schemas.openxmlformats.org/officeDocument/2006/relationships" r:embed="rId1"/>
        <a:srcRect l="58578" t="30590" r="18952" b="18882"/>
        <a:stretch/>
      </xdr:blipFill>
      <xdr:spPr>
        <a:xfrm>
          <a:off x="14335274" y="2365374"/>
          <a:ext cx="1208854" cy="1140363"/>
        </a:xfrm>
        <a:prstGeom prst="rect">
          <a:avLst/>
        </a:prstGeom>
      </xdr:spPr>
    </xdr:pic>
    <xdr:clientData/>
  </xdr:twoCellAnchor>
  <xdr:twoCellAnchor editAs="oneCell">
    <xdr:from>
      <xdr:col>9</xdr:col>
      <xdr:colOff>418908</xdr:colOff>
      <xdr:row>10</xdr:row>
      <xdr:rowOff>54118</xdr:rowOff>
    </xdr:from>
    <xdr:to>
      <xdr:col>9</xdr:col>
      <xdr:colOff>2203097</xdr:colOff>
      <xdr:row>10</xdr:row>
      <xdr:rowOff>1400680</xdr:rowOff>
    </xdr:to>
    <xdr:pic>
      <xdr:nvPicPr>
        <xdr:cNvPr id="3" name="Imagen 2"/>
        <xdr:cNvPicPr>
          <a:picLocks noChangeAspect="1"/>
        </xdr:cNvPicPr>
      </xdr:nvPicPr>
      <xdr:blipFill rotWithShape="1">
        <a:blip xmlns:r="http://schemas.openxmlformats.org/officeDocument/2006/relationships" r:embed="rId2"/>
        <a:srcRect l="54322" t="31999" r="8658" b="18354"/>
        <a:stretch/>
      </xdr:blipFill>
      <xdr:spPr>
        <a:xfrm>
          <a:off x="14126249" y="3725573"/>
          <a:ext cx="1784189" cy="1346562"/>
        </a:xfrm>
        <a:prstGeom prst="rect">
          <a:avLst/>
        </a:prstGeom>
      </xdr:spPr>
    </xdr:pic>
    <xdr:clientData/>
  </xdr:twoCellAnchor>
  <xdr:twoCellAnchor editAs="oneCell">
    <xdr:from>
      <xdr:col>9</xdr:col>
      <xdr:colOff>363681</xdr:colOff>
      <xdr:row>13</xdr:row>
      <xdr:rowOff>138645</xdr:rowOff>
    </xdr:from>
    <xdr:to>
      <xdr:col>9</xdr:col>
      <xdr:colOff>2222152</xdr:colOff>
      <xdr:row>13</xdr:row>
      <xdr:rowOff>1646072</xdr:rowOff>
    </xdr:to>
    <xdr:pic>
      <xdr:nvPicPr>
        <xdr:cNvPr id="6" name="Picture 2" descr="http://thumb9.shutterstock.com/display_pic_with_logo/2733991/252139516/stock-photo-operation-on-a-female-patient-with-the-anesthetist-applying-ether-ca-252139516.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71022" y="8875668"/>
          <a:ext cx="1858471" cy="1507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346364</xdr:colOff>
      <xdr:row>15</xdr:row>
      <xdr:rowOff>50224</xdr:rowOff>
    </xdr:from>
    <xdr:to>
      <xdr:col>9</xdr:col>
      <xdr:colOff>2528454</xdr:colOff>
      <xdr:row>15</xdr:row>
      <xdr:rowOff>1601933</xdr:rowOff>
    </xdr:to>
    <xdr:pic>
      <xdr:nvPicPr>
        <xdr:cNvPr id="8" name="Picture 6" descr="http://thumb101.shutterstock.com/display_pic_with_logo/348181/174655427/stock-photo-abstract-creativity-concept-group-of-tin-metal-cans-with-color-paint-dye-174655427.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053705" y="12536633"/>
          <a:ext cx="2182090" cy="15517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938474</xdr:colOff>
      <xdr:row>16</xdr:row>
      <xdr:rowOff>51954</xdr:rowOff>
    </xdr:from>
    <xdr:to>
      <xdr:col>9</xdr:col>
      <xdr:colOff>2372510</xdr:colOff>
      <xdr:row>16</xdr:row>
      <xdr:rowOff>1313151</xdr:rowOff>
    </xdr:to>
    <xdr:pic>
      <xdr:nvPicPr>
        <xdr:cNvPr id="9" name="Picture 4" descr="http://thumb101.shutterstock.com/display_pic_with_logo/507229/289380617/stock-photo-anti-tick-flea-spray-on-white-pet-health-disease-risk-289380617.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645815" y="14313477"/>
          <a:ext cx="1434036" cy="12611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623977</xdr:colOff>
      <xdr:row>14</xdr:row>
      <xdr:rowOff>233796</xdr:rowOff>
    </xdr:from>
    <xdr:to>
      <xdr:col>9</xdr:col>
      <xdr:colOff>1843519</xdr:colOff>
      <xdr:row>14</xdr:row>
      <xdr:rowOff>1792431</xdr:rowOff>
    </xdr:to>
    <xdr:pic>
      <xdr:nvPicPr>
        <xdr:cNvPr id="10" name="Picture 4" descr="http://thumb101.shutterstock.com/display_pic_with_logo/344419/245527957/stock-photo-set-of-various-woman-perfumes-245527957.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331318" y="10841182"/>
          <a:ext cx="1219542" cy="15586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97881</xdr:colOff>
      <xdr:row>12</xdr:row>
      <xdr:rowOff>69273</xdr:rowOff>
    </xdr:from>
    <xdr:to>
      <xdr:col>9</xdr:col>
      <xdr:colOff>2190750</xdr:colOff>
      <xdr:row>12</xdr:row>
      <xdr:rowOff>1492549</xdr:rowOff>
    </xdr:to>
    <xdr:pic>
      <xdr:nvPicPr>
        <xdr:cNvPr id="11" name="Imagen 10"/>
        <xdr:cNvPicPr>
          <a:picLocks noChangeAspect="1"/>
        </xdr:cNvPicPr>
      </xdr:nvPicPr>
      <xdr:blipFill>
        <a:blip xmlns:r="http://schemas.openxmlformats.org/officeDocument/2006/relationships" r:embed="rId7"/>
        <a:stretch>
          <a:fillRect/>
        </a:stretch>
      </xdr:blipFill>
      <xdr:spPr>
        <a:xfrm>
          <a:off x="13805222" y="6901296"/>
          <a:ext cx="2092869" cy="1423276"/>
        </a:xfrm>
        <a:prstGeom prst="rect">
          <a:avLst/>
        </a:prstGeom>
      </xdr:spPr>
    </xdr:pic>
    <xdr:clientData/>
  </xdr:twoCellAnchor>
  <xdr:twoCellAnchor editAs="oneCell">
    <xdr:from>
      <xdr:col>9</xdr:col>
      <xdr:colOff>491841</xdr:colOff>
      <xdr:row>11</xdr:row>
      <xdr:rowOff>25977</xdr:rowOff>
    </xdr:from>
    <xdr:to>
      <xdr:col>9</xdr:col>
      <xdr:colOff>2076644</xdr:colOff>
      <xdr:row>11</xdr:row>
      <xdr:rowOff>1511999</xdr:rowOff>
    </xdr:to>
    <xdr:pic>
      <xdr:nvPicPr>
        <xdr:cNvPr id="12" name="Imagen 11"/>
        <xdr:cNvPicPr>
          <a:picLocks noChangeAspect="1"/>
        </xdr:cNvPicPr>
      </xdr:nvPicPr>
      <xdr:blipFill rotWithShape="1">
        <a:blip xmlns:r="http://schemas.openxmlformats.org/officeDocument/2006/relationships" r:embed="rId8"/>
        <a:srcRect l="54026" t="23547" r="9449" b="15537"/>
        <a:stretch/>
      </xdr:blipFill>
      <xdr:spPr>
        <a:xfrm>
          <a:off x="14199182" y="5230091"/>
          <a:ext cx="1584803" cy="1486022"/>
        </a:xfrm>
        <a:prstGeom prst="rect">
          <a:avLst/>
        </a:prstGeom>
      </xdr:spPr>
    </xdr:pic>
    <xdr:clientData/>
  </xdr:twoCellAnchor>
  <xdr:twoCellAnchor editAs="oneCell">
    <xdr:from>
      <xdr:col>9</xdr:col>
      <xdr:colOff>69271</xdr:colOff>
      <xdr:row>17</xdr:row>
      <xdr:rowOff>393271</xdr:rowOff>
    </xdr:from>
    <xdr:to>
      <xdr:col>9</xdr:col>
      <xdr:colOff>2229678</xdr:colOff>
      <xdr:row>17</xdr:row>
      <xdr:rowOff>995797</xdr:rowOff>
    </xdr:to>
    <xdr:pic>
      <xdr:nvPicPr>
        <xdr:cNvPr id="13" name="Imagen 12"/>
        <xdr:cNvPicPr>
          <a:picLocks noChangeAspect="1"/>
        </xdr:cNvPicPr>
      </xdr:nvPicPr>
      <xdr:blipFill rotWithShape="1">
        <a:blip xmlns:r="http://schemas.openxmlformats.org/officeDocument/2006/relationships" r:embed="rId9"/>
        <a:srcRect l="29378" t="54005" r="31227" b="26453"/>
        <a:stretch/>
      </xdr:blipFill>
      <xdr:spPr>
        <a:xfrm>
          <a:off x="13776612" y="16152816"/>
          <a:ext cx="2160407" cy="6025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10" zoomScaleNormal="110" zoomScalePageLayoutView="140" workbookViewId="0">
      <pane ySplit="9" topLeftCell="A18" activePane="bottomLeft" state="frozen"/>
      <selection pane="bottomLeft" activeCell="K18" sqref="K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22.25" customHeight="1" x14ac:dyDescent="0.25">
      <c r="A10" s="12" t="str">
        <f>IF(OR(B10&lt;&gt;"",J10&lt;&gt;""),"IMG01","")</f>
        <v>IMG01</v>
      </c>
      <c r="B10" s="62" t="s">
        <v>193</v>
      </c>
      <c r="C10" s="20" t="str">
        <f t="shared" ref="C10:C41" si="0">IF(OR(B10&lt;&gt;"",J10&lt;&gt;""),IF($G$4="Recurso",CONCATENATE($G$4," ",$G$5),$G$4),"")</f>
        <v>Recurso Diaporama F1</v>
      </c>
      <c r="D10" s="63" t="s">
        <v>190</v>
      </c>
      <c r="E10" s="63" t="s">
        <v>155</v>
      </c>
      <c r="F10" s="13" t="str">
        <f t="shared" ref="F10" ca="1" si="1">IF(OR(B10&lt;&gt;"",J10&lt;&gt;""),CONCATENATE($C$7,"_",$A10,IF($G$4="Cuaderno de Estudio","_small",CONCATENATE(IF(I10="","","n"),IF(LEFT($G$5,1)="F",".jpg",".png")))),"")</f>
        <v>CN_11_12_REC100_IMG01.png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120.75" customHeight="1" x14ac:dyDescent="0.25">
      <c r="A11" s="12" t="str">
        <f t="shared" ref="A11:A18" si="3">IF(OR(B11&lt;&gt;"",J11&lt;&gt;""),CONCATENATE(LEFT(A10,3),IF(MID(A10,4,2)+1&lt;10,CONCATENATE("0",MID(A10,4,2)+1))),"")</f>
        <v>IMG02</v>
      </c>
      <c r="B11" s="62" t="s">
        <v>193</v>
      </c>
      <c r="C11" s="20" t="str">
        <f t="shared" si="0"/>
        <v>Recurso Diaporama F1</v>
      </c>
      <c r="D11" s="63" t="s">
        <v>190</v>
      </c>
      <c r="E11" s="63" t="s">
        <v>155</v>
      </c>
      <c r="F11" s="13" t="str">
        <f t="shared" ref="F11:F74" ca="1" si="4">IF(OR(B11&lt;&gt;"",J11&lt;&gt;""),CONCATENATE($C$7,"_",$A11,IF($G$4="Cuaderno de Estudio","_small",CONCATENATE(IF(I11="","","n"),IF(LEFT($G$5,1)="F",".jpg",".png")))),"")</f>
        <v>CN_11_12_REC100_IMG02.png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t="s">
        <v>192</v>
      </c>
      <c r="O11" s="2" t="str">
        <f>'Definición técnica de imagenes'!A13</f>
        <v>M101</v>
      </c>
    </row>
    <row r="12" spans="1:16" s="11" customFormat="1" ht="128.25" customHeight="1" x14ac:dyDescent="0.25">
      <c r="A12" s="12" t="str">
        <f t="shared" si="3"/>
        <v>IMG03</v>
      </c>
      <c r="B12" s="62" t="s">
        <v>193</v>
      </c>
      <c r="C12" s="20" t="str">
        <f t="shared" si="0"/>
        <v>Recurso Diaporama F1</v>
      </c>
      <c r="D12" s="63" t="s">
        <v>190</v>
      </c>
      <c r="E12" s="63" t="s">
        <v>155</v>
      </c>
      <c r="F12" s="13" t="str">
        <f t="shared" ca="1" si="4"/>
        <v>CN_11_12_REC100_IMG03.png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192</v>
      </c>
      <c r="O12" s="2" t="str">
        <f>'Definición técnica de imagenes'!A18</f>
        <v>Diaporama F1</v>
      </c>
    </row>
    <row r="13" spans="1:16" s="11" customFormat="1" ht="150" customHeight="1" x14ac:dyDescent="0.25">
      <c r="A13" s="12" t="str">
        <f t="shared" si="3"/>
        <v>IMG04</v>
      </c>
      <c r="B13" s="62" t="s">
        <v>193</v>
      </c>
      <c r="C13" s="20" t="str">
        <f t="shared" si="0"/>
        <v>Recurso Diaporama F1</v>
      </c>
      <c r="D13" s="63" t="s">
        <v>190</v>
      </c>
      <c r="E13" s="63" t="s">
        <v>155</v>
      </c>
      <c r="F13" s="13" t="str">
        <f t="shared" ca="1" si="4"/>
        <v>CN_11_12_REC100_IMG04.png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194</v>
      </c>
      <c r="O13" s="2" t="str">
        <f>'Definición técnica de imagenes'!A19</f>
        <v>F4</v>
      </c>
    </row>
    <row r="14" spans="1:16" s="11" customFormat="1" ht="147" customHeight="1" x14ac:dyDescent="0.25">
      <c r="A14" s="12" t="str">
        <f t="shared" si="3"/>
        <v>IMG05</v>
      </c>
      <c r="B14" s="62" t="s">
        <v>195</v>
      </c>
      <c r="C14" s="20" t="str">
        <f t="shared" si="0"/>
        <v>Recurso Diaporama F1</v>
      </c>
      <c r="D14" s="63" t="s">
        <v>189</v>
      </c>
      <c r="E14" s="63" t="s">
        <v>155</v>
      </c>
      <c r="F14" s="13" t="str">
        <f t="shared" ca="1" si="4"/>
        <v>CN_11_12_REC100_IMG05.png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196</v>
      </c>
      <c r="O14" s="2" t="str">
        <f>'Definición técnica de imagenes'!A22</f>
        <v>F6</v>
      </c>
    </row>
    <row r="15" spans="1:16" s="11" customFormat="1" ht="147.75" customHeight="1" x14ac:dyDescent="0.25">
      <c r="A15" s="12" t="str">
        <f t="shared" si="3"/>
        <v>IMG06</v>
      </c>
      <c r="B15" s="62" t="s">
        <v>198</v>
      </c>
      <c r="C15" s="20" t="str">
        <f t="shared" si="0"/>
        <v>Recurso Diaporama F1</v>
      </c>
      <c r="D15" s="63" t="s">
        <v>189</v>
      </c>
      <c r="E15" s="63" t="s">
        <v>155</v>
      </c>
      <c r="F15" s="13" t="str">
        <f t="shared" ca="1" si="4"/>
        <v>CN_11_12_REC100_IMG06.png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196</v>
      </c>
      <c r="O15" s="2" t="str">
        <f>'Definición técnica de imagenes'!A24</f>
        <v>F6B</v>
      </c>
    </row>
    <row r="16" spans="1:16" s="11" customFormat="1" ht="139.5" customHeight="1" x14ac:dyDescent="0.3">
      <c r="A16" s="12" t="str">
        <f t="shared" si="3"/>
        <v>IMG07</v>
      </c>
      <c r="B16" s="62" t="s">
        <v>197</v>
      </c>
      <c r="C16" s="20" t="str">
        <f t="shared" si="0"/>
        <v>Recurso Diaporama F1</v>
      </c>
      <c r="D16" s="63" t="s">
        <v>189</v>
      </c>
      <c r="E16" s="63" t="s">
        <v>155</v>
      </c>
      <c r="F16" s="13" t="str">
        <f t="shared" ca="1" si="4"/>
        <v>CN_11_12_REC100_IMG07.png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t="s">
        <v>196</v>
      </c>
      <c r="O16" s="2" t="str">
        <f>'Definición técnica de imagenes'!A25</f>
        <v>F7</v>
      </c>
    </row>
    <row r="17" spans="1:15" s="11" customFormat="1" ht="117.75" customHeight="1" x14ac:dyDescent="0.25">
      <c r="A17" s="12" t="str">
        <f t="shared" si="3"/>
        <v>IMG08</v>
      </c>
      <c r="B17" s="62">
        <v>289380617</v>
      </c>
      <c r="C17" s="20" t="str">
        <f t="shared" si="0"/>
        <v>Recurso Diaporama F1</v>
      </c>
      <c r="D17" s="63" t="s">
        <v>189</v>
      </c>
      <c r="E17" s="63" t="s">
        <v>155</v>
      </c>
      <c r="F17" s="13" t="str">
        <f t="shared" ca="1" si="4"/>
        <v>CN_11_12_REC100_IMG08.png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196</v>
      </c>
      <c r="O17" s="2" t="str">
        <f>'Definición técnica de imagenes'!A27</f>
        <v>F7B</v>
      </c>
    </row>
    <row r="18" spans="1:15" s="11" customFormat="1" ht="105" customHeight="1" x14ac:dyDescent="0.25">
      <c r="A18" s="12" t="str">
        <f t="shared" si="3"/>
        <v>IMG09</v>
      </c>
      <c r="B18" s="62" t="s">
        <v>193</v>
      </c>
      <c r="C18" s="20" t="str">
        <f t="shared" si="0"/>
        <v>Recurso Diaporama F1</v>
      </c>
      <c r="D18" s="63" t="s">
        <v>190</v>
      </c>
      <c r="E18" s="63"/>
      <c r="F18" s="13" t="e">
        <f t="shared" ca="1" si="4"/>
        <v>#N/A</v>
      </c>
      <c r="G18" s="13" t="e">
        <f ca="1">IF($F18&lt;&gt;"",IF($G$4="Recurso",VLOOKUP($E18,OFFSET('Definición técnica de imagenes'!$A$1,MATCH($G$5,'Definición técnica de imagenes'!$A$1:$A$104,0)-1,1,COUNTIF('Definición técnica de imagenes'!$A$3:$A$102,$G$5),5),5,FALSE),'Definición técnica de imagenes'!$F$16),"")</f>
        <v>#N/A</v>
      </c>
      <c r="H18" s="13" t="e">
        <f t="shared" ca="1" si="5"/>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6"/>
      <c r="K18" s="66" t="s">
        <v>199</v>
      </c>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2016-03-25T20:00:59Z</dcterms:modified>
</cp:coreProperties>
</file>