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<sst xmlns="http://schemas.openxmlformats.org/spreadsheetml/2006/main" count="428" uniqueCount="205">
  <si>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</si>
  <si>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</si>
  <si>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</si>
  <si>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</si>
  <si>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</si>
  <si>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</si>
  <si>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</si>
  <si>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</si>
  <si>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</si>
  <si>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</si>
  <si>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</si>
  <si>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</si>
  <si>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</si>
  <si>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</si>
  <si>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</si>
  <si>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</si>
  <si>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</si>
  <si>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</si>
  <si>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</si>
  <si>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</si>
  <si>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</si>
  <si>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</si>
  <si>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</si>
  <si>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</si>
  <si>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</si>
  <si>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</si>
  <si>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</si>
  <si>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</si>
  <si>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</si>
  <si>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</si>
  <si>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</si>
  <si>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</si>
  <si>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</si>
  <si>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</si>
  <si>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</si>
  <si>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</si>
  <si>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</si>
  <si>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</si>
  <si>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</si>
  <si>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</si>
  <si>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</si>
  <si>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</si>
  <si>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</si>
  <si>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</si>
  <si>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</si>
  <si>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</si>
  <si>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</si>
  <si>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</si>
  <si>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</si>
  <si>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</si>
  <si>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</si>
  <si>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</si>
  <si>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</si>
  <si>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</si>
  <si>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</si>
  <si>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</si>
  <si>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</si>
  <si>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</si>
  <si>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</si>
  <si>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</si>
  <si>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</si>
  <si>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</si>
  <si>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</si>
  <si>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</si>
  <si>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</si>
  <si>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</si>
  <si>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</si>
  <si>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</si>
  <si>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</si>
  <si>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</si>
  <si>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</si>
  <si>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</si>
  <si>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</si>
  <si>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</si>
  <si>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</si>
  <si>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</si>
  <si>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</si>
  <si>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</si>
  <si>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</si>
  <si>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</si>
  <si>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</si>
  <si>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</si>
  <si>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</si>
  <si>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</si>
  <si>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</si>
  <si>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</si>
  <si>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</si>
  <si>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</si>
  <si>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</si>
  <si>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</si>
  <si>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</si>
  <si>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</si>
  <si>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</si>
  <si>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</si>
  <si>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</si>
  <si>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</si>
  <si>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</si>
  <si>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</si>
  <si>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</si>
  <si>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</si>
  <si>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</si>
  <si>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</si>
  <si>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</si>
  <si>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</si>
  <si>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</si>
  <si>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</si>
  <si>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</si>
  <si>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</si>
  <si>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</si>
  <si>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</si>
  <si>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</si>
  <si>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</si>
  <si>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</si>
  <si>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</si>
  <si>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</si>
  <si>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</si>
  <si>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</si>
  <si>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</si>
  <si>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</si>
  <si>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</si>
  <si>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</si>
  <si>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</si>
  <si>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</si>
  <si>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</si>
  <si>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</si>
  <si>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</si>
  <si>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</si>
  <si>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</si>
  <si>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</si>
  <si>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</si>
  <si>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</si>
  <si>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</si>
  <si>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</si>
  <si>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</si>
  <si>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</si>
  <si>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</si>
  <si>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</si>
  <si>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</si>
  <si>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</si>
  <si>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</si>
  <si>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</si>
  <si>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</si>
  <si>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</si>
  <si>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</si>
  <si>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</si>
  <si>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</si>
  <si>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</si>
  <si>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</si>
  <si>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</si>
  <si>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</si>
  <si>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</si>
  <si>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</si>
  <si>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</si>
  <si>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</si>
  <si>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</si>
  <si>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</si>
  <si>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</si>
  <si>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</si>
  <si>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</si>
  <si>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</si>
  <si>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</si>
  <si>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</si>
  <si>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</si>
  <si>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</si>
  <si>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</si>
  <si>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</si>
  <si>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</si>
  <si>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</si>
  <si>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</si>
  <si>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</si>
  <si>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</si>
  <si>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</si>
  <si>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</si>
  <si>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</si>
  <si>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</si>
  <si>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</si>
  <si>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</si>
  <si>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</si>
  <si>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</si>
  <si>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</si>
  <si>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</si>
  <si>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</si>
  <si>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</si>
  <si>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</si>
  <si>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</si>
  <si>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</si>
  <si>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</si>
  <si>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</si>
  <si>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Marcela Bernal Gómez</t>
  </si>
  <si>
    <t>CN_11_12_REC170</t>
  </si>
  <si>
    <t xml:space="preserve">131939156
</t>
  </si>
  <si>
    <t>Fotografía</t>
  </si>
  <si>
    <t xml:space="preserve">334468904
</t>
  </si>
  <si>
    <t>Ilustración</t>
  </si>
  <si>
    <t xml:space="preserve">Reemplazar Formic acid por Ácido metanoico e incluir Ácido fórmico </t>
  </si>
  <si>
    <t xml:space="preserve">223223869
</t>
  </si>
  <si>
    <t xml:space="preserve">135290441
</t>
  </si>
  <si>
    <t xml:space="preserve">Ver decripción y observaciones </t>
  </si>
  <si>
    <t>Realizar igual a la imagen guía</t>
  </si>
  <si>
    <t xml:space="preserve">120409129
</t>
  </si>
  <si>
    <t xml:space="preserve">129600581
</t>
  </si>
  <si>
    <t xml:space="preserve">148406936
</t>
  </si>
  <si>
    <t xml:space="preserve"> 117314986
</t>
  </si>
  <si>
    <t>Realizar tabla igual a la imagen guía</t>
  </si>
  <si>
    <t>Realizar igual a la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</si>
</sst>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377104</xdr:colOff>
      <xdr:row>9</xdr:row>
      <xdr:rowOff>63500</xdr:rowOff>
    </xdr:from>
    <xdr:to>
      <xdr:col>9</xdr:col>
      <xdr:colOff>1988441</xdr:colOff>
      <xdr:row>9</xdr:row>
      <xdr:rowOff>1517325</xdr:rowOff>
    </xdr:to>
    <xdr:pic>
      <xdr:nvPicPr>
        <xdr:cNvPr id="2" name="Picture 2" descr="http://thumb9.shutterstock.com/display_pic_with_logo/930136/131939156/stock-photo-formic-acid-ant-sting-chemical-molecular-model-atoms-are-represented-as-spheres-with-conventional-13193915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3104" y="2182813"/>
          <a:ext cx="1611337" cy="145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401773</xdr:colOff>
      <xdr:row>10</xdr:row>
      <xdr:rowOff>103187</xdr:rowOff>
    </xdr:from>
    <xdr:to>
      <xdr:col>9</xdr:col>
      <xdr:colOff>1587354</xdr:colOff>
      <xdr:row>10</xdr:row>
      <xdr:rowOff>1341461</xdr:rowOff>
    </xdr:to>
    <xdr:pic>
      <xdr:nvPicPr>
        <xdr:cNvPr id="3" name="Picture 4" descr="Structural chemical formula and model of formic acid molecule, 2d and 3d illustration, isolated, raster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17773" y="3786187"/>
          <a:ext cx="1185581" cy="1238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208651</xdr:colOff>
      <xdr:row>11</xdr:row>
      <xdr:rowOff>150813</xdr:rowOff>
    </xdr:from>
    <xdr:to>
      <xdr:col>9</xdr:col>
      <xdr:colOff>1713500</xdr:colOff>
      <xdr:row>11</xdr:row>
      <xdr:rowOff>1053441</xdr:rowOff>
    </xdr:to>
    <xdr:pic>
      <xdr:nvPicPr>
        <xdr:cNvPr id="4" name="Picture 4" descr="http://thumb7.shutterstock.com/display_pic_with_logo/137002/223223869/stock-photo-test-tubes-on-gray-background-22322386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24651" y="5310188"/>
          <a:ext cx="1504849" cy="902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644960</xdr:colOff>
      <xdr:row>12</xdr:row>
      <xdr:rowOff>277811</xdr:rowOff>
    </xdr:from>
    <xdr:to>
      <xdr:col>9</xdr:col>
      <xdr:colOff>1530527</xdr:colOff>
      <xdr:row>12</xdr:row>
      <xdr:rowOff>1202736</xdr:rowOff>
    </xdr:to>
    <xdr:pic>
      <xdr:nvPicPr>
        <xdr:cNvPr id="5" name="Picture 8" descr="http://thumb7.shutterstock.com/display_pic_with_logo/881431/135290441/stock-photo-three-bottles-of-olive-oil-and-vinegar-isolated-on-white-background-135290441.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60960" y="6905624"/>
          <a:ext cx="885567" cy="92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754063</xdr:colOff>
      <xdr:row>13</xdr:row>
      <xdr:rowOff>190620</xdr:rowOff>
    </xdr:from>
    <xdr:to>
      <xdr:col>9</xdr:col>
      <xdr:colOff>1812985</xdr:colOff>
      <xdr:row>13</xdr:row>
      <xdr:rowOff>1028275</xdr:rowOff>
    </xdr:to>
    <xdr:pic>
      <xdr:nvPicPr>
        <xdr:cNvPr id="6" name="Imagen 5"/>
        <xdr:cNvPicPr>
          <a:picLocks noChangeAspect="1"/>
        </xdr:cNvPicPr>
      </xdr:nvPicPr>
      <xdr:blipFill rotWithShape="1">
        <a:blip xmlns:r="http://schemas.openxmlformats.org/officeDocument/2006/relationships" r:embed="rId5"/>
        <a:srcRect l="35120" t="36047" r="51617" b="45291"/>
        <a:stretch/>
      </xdr:blipFill>
      <xdr:spPr>
        <a:xfrm>
          <a:off x="14470063" y="8382120"/>
          <a:ext cx="1058922" cy="837655"/>
        </a:xfrm>
        <a:prstGeom prst="rect">
          <a:avLst/>
        </a:prstGeom>
      </xdr:spPr>
    </xdr:pic>
    <xdr:clientData/>
  </xdr:twoCellAnchor>
  <xdr:twoCellAnchor editAs="oneCell">
    <xdr:from>
      <xdr:col>9</xdr:col>
      <xdr:colOff>407545</xdr:colOff>
      <xdr:row>14</xdr:row>
      <xdr:rowOff>206375</xdr:rowOff>
    </xdr:from>
    <xdr:to>
      <xdr:col>9</xdr:col>
      <xdr:colOff>1714210</xdr:colOff>
      <xdr:row>14</xdr:row>
      <xdr:rowOff>1452385</xdr:rowOff>
    </xdr:to>
    <xdr:pic>
      <xdr:nvPicPr>
        <xdr:cNvPr id="7" name="Imagen 6"/>
        <xdr:cNvPicPr>
          <a:picLocks noChangeAspect="1"/>
        </xdr:cNvPicPr>
      </xdr:nvPicPr>
      <xdr:blipFill rotWithShape="1">
        <a:blip xmlns:r="http://schemas.openxmlformats.org/officeDocument/2006/relationships" r:embed="rId6"/>
        <a:srcRect l="28290" t="36400" r="55180" b="26277"/>
        <a:stretch/>
      </xdr:blipFill>
      <xdr:spPr>
        <a:xfrm>
          <a:off x="14123545" y="9810750"/>
          <a:ext cx="1306665" cy="1246010"/>
        </a:xfrm>
        <a:prstGeom prst="rect">
          <a:avLst/>
        </a:prstGeom>
      </xdr:spPr>
    </xdr:pic>
    <xdr:clientData/>
  </xdr:twoCellAnchor>
  <xdr:twoCellAnchor editAs="oneCell">
    <xdr:from>
      <xdr:col>9</xdr:col>
      <xdr:colOff>612402</xdr:colOff>
      <xdr:row>15</xdr:row>
      <xdr:rowOff>174624</xdr:rowOff>
    </xdr:from>
    <xdr:to>
      <xdr:col>9</xdr:col>
      <xdr:colOff>1897524</xdr:colOff>
      <xdr:row>15</xdr:row>
      <xdr:rowOff>1371231</xdr:rowOff>
    </xdr:to>
    <xdr:pic>
      <xdr:nvPicPr>
        <xdr:cNvPr id="8" name="Imagen 7"/>
        <xdr:cNvPicPr>
          <a:picLocks noChangeAspect="1"/>
        </xdr:cNvPicPr>
      </xdr:nvPicPr>
      <xdr:blipFill>
        <a:blip xmlns:r="http://schemas.openxmlformats.org/officeDocument/2006/relationships" r:embed="rId7"/>
        <a:stretch>
          <a:fillRect/>
        </a:stretch>
      </xdr:blipFill>
      <xdr:spPr>
        <a:xfrm>
          <a:off x="14328402" y="11318874"/>
          <a:ext cx="1285122" cy="1196607"/>
        </a:xfrm>
        <a:prstGeom prst="rect">
          <a:avLst/>
        </a:prstGeom>
      </xdr:spPr>
    </xdr:pic>
    <xdr:clientData/>
  </xdr:twoCellAnchor>
  <xdr:twoCellAnchor editAs="oneCell">
    <xdr:from>
      <xdr:col>9</xdr:col>
      <xdr:colOff>365680</xdr:colOff>
      <xdr:row>16</xdr:row>
      <xdr:rowOff>95251</xdr:rowOff>
    </xdr:from>
    <xdr:to>
      <xdr:col>9</xdr:col>
      <xdr:colOff>2185987</xdr:colOff>
      <xdr:row>16</xdr:row>
      <xdr:rowOff>1339848</xdr:rowOff>
    </xdr:to>
    <xdr:pic>
      <xdr:nvPicPr>
        <xdr:cNvPr id="9" name="Imagen 8"/>
        <xdr:cNvPicPr>
          <a:picLocks noChangeAspect="1"/>
        </xdr:cNvPicPr>
      </xdr:nvPicPr>
      <xdr:blipFill>
        <a:blip xmlns:r="http://schemas.openxmlformats.org/officeDocument/2006/relationships" r:embed="rId8"/>
        <a:stretch>
          <a:fillRect/>
        </a:stretch>
      </xdr:blipFill>
      <xdr:spPr>
        <a:xfrm>
          <a:off x="14081680" y="12731751"/>
          <a:ext cx="1820307" cy="1244597"/>
        </a:xfrm>
        <a:prstGeom prst="rect">
          <a:avLst/>
        </a:prstGeom>
      </xdr:spPr>
    </xdr:pic>
    <xdr:clientData/>
  </xdr:twoCellAnchor>
  <xdr:twoCellAnchor editAs="oneCell">
    <xdr:from>
      <xdr:col>9</xdr:col>
      <xdr:colOff>563563</xdr:colOff>
      <xdr:row>17</xdr:row>
      <xdr:rowOff>286572</xdr:rowOff>
    </xdr:from>
    <xdr:to>
      <xdr:col>9</xdr:col>
      <xdr:colOff>2179101</xdr:colOff>
      <xdr:row>17</xdr:row>
      <xdr:rowOff>932446</xdr:rowOff>
    </xdr:to>
    <xdr:pic>
      <xdr:nvPicPr>
        <xdr:cNvPr id="10" name="Imagen 9"/>
        <xdr:cNvPicPr>
          <a:picLocks noChangeAspect="1"/>
        </xdr:cNvPicPr>
      </xdr:nvPicPr>
      <xdr:blipFill rotWithShape="1">
        <a:blip xmlns:r="http://schemas.openxmlformats.org/officeDocument/2006/relationships" r:embed="rId9"/>
        <a:srcRect l="31853" t="23547" r="21724" b="47755"/>
        <a:stretch/>
      </xdr:blipFill>
      <xdr:spPr>
        <a:xfrm>
          <a:off x="14279563" y="14439135"/>
          <a:ext cx="1615538" cy="645874"/>
        </a:xfrm>
        <a:prstGeom prst="rect">
          <a:avLst/>
        </a:prstGeom>
      </xdr:spPr>
    </xdr:pic>
    <xdr:clientData/>
  </xdr:twoCellAnchor>
  <xdr:twoCellAnchor editAs="oneCell">
    <xdr:from>
      <xdr:col>9</xdr:col>
      <xdr:colOff>438150</xdr:colOff>
      <xdr:row>19</xdr:row>
      <xdr:rowOff>257175</xdr:rowOff>
    </xdr:from>
    <xdr:to>
      <xdr:col>9</xdr:col>
      <xdr:colOff>2198666</xdr:colOff>
      <xdr:row>19</xdr:row>
      <xdr:rowOff>2124404</xdr:rowOff>
    </xdr:to>
    <xdr:pic>
      <xdr:nvPicPr>
        <xdr:cNvPr id="20" name="Imagen 19"/>
        <xdr:cNvPicPr/>
      </xdr:nvPicPr>
      <xdr:blipFill rotWithShape="1">
        <a:blip xmlns:r="http://schemas.openxmlformats.org/officeDocument/2006/relationships" r:embed="rId10"/>
        <a:srcRect l="37848" t="29282" r="16667" b="20607"/>
        <a:stretch/>
      </xdr:blipFill>
      <xdr:spPr bwMode="auto">
        <a:xfrm>
          <a:off x="14144625" y="17402175"/>
          <a:ext cx="1760516" cy="186722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141732</xdr:colOff>
      <xdr:row>20</xdr:row>
      <xdr:rowOff>447675</xdr:rowOff>
    </xdr:from>
    <xdr:to>
      <xdr:col>9</xdr:col>
      <xdr:colOff>2310149</xdr:colOff>
      <xdr:row>20</xdr:row>
      <xdr:rowOff>1502957</xdr:rowOff>
    </xdr:to>
    <xdr:pic>
      <xdr:nvPicPr>
        <xdr:cNvPr id="21" name="Imagen 20"/>
        <xdr:cNvPicPr>
          <a:picLocks noChangeAspect="1"/>
        </xdr:cNvPicPr>
      </xdr:nvPicPr>
      <xdr:blipFill rotWithShape="1">
        <a:blip xmlns:r="http://schemas.openxmlformats.org/officeDocument/2006/relationships" r:embed="rId11"/>
        <a:srcRect l="31953" t="28478" r="37758" b="14304"/>
        <a:stretch/>
      </xdr:blipFill>
      <xdr:spPr>
        <a:xfrm>
          <a:off x="13848207" y="19916775"/>
          <a:ext cx="2168417" cy="1055282"/>
        </a:xfrm>
        <a:prstGeom prst="rect">
          <a:avLst/>
        </a:prstGeom>
      </xdr:spPr>
    </xdr:pic>
    <xdr:clientData/>
  </xdr:twoCellAnchor>
  <xdr:twoCellAnchor editAs="oneCell">
    <xdr:from>
      <xdr:col>9</xdr:col>
      <xdr:colOff>374347</xdr:colOff>
      <xdr:row>21</xdr:row>
      <xdr:rowOff>381000</xdr:rowOff>
    </xdr:from>
    <xdr:to>
      <xdr:col>9</xdr:col>
      <xdr:colOff>2263012</xdr:colOff>
      <xdr:row>21</xdr:row>
      <xdr:rowOff>1883538</xdr:rowOff>
    </xdr:to>
    <xdr:pic>
      <xdr:nvPicPr>
        <xdr:cNvPr id="22" name="Picture 2" descr="http://thumb7.shutterstock.com/display_pic_with_logo/140095/120409129/stock-photo-admired-with-forget-me-not-flowers-ant-tales-120409129.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80822" y="22098000"/>
          <a:ext cx="1888665" cy="1502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281385</xdr:colOff>
      <xdr:row>22</xdr:row>
      <xdr:rowOff>285750</xdr:rowOff>
    </xdr:from>
    <xdr:to>
      <xdr:col>9</xdr:col>
      <xdr:colOff>2352674</xdr:colOff>
      <xdr:row>22</xdr:row>
      <xdr:rowOff>1933576</xdr:rowOff>
    </xdr:to>
    <xdr:pic>
      <xdr:nvPicPr>
        <xdr:cNvPr id="24" name="Picture 6" descr="http://thumb7.shutterstock.com/display_pic_with_logo/85757/129600581/stock-photo-close-up-view-of-the-working-bees-on-honey-cells-129600581.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987860" y="24155400"/>
          <a:ext cx="2071289" cy="1647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69499</xdr:colOff>
      <xdr:row>23</xdr:row>
      <xdr:rowOff>200025</xdr:rowOff>
    </xdr:from>
    <xdr:to>
      <xdr:col>9</xdr:col>
      <xdr:colOff>2524125</xdr:colOff>
      <xdr:row>23</xdr:row>
      <xdr:rowOff>2076451</xdr:rowOff>
    </xdr:to>
    <xdr:pic>
      <xdr:nvPicPr>
        <xdr:cNvPr id="25" name="Picture 2" descr="http://thumb9.shutterstock.com/display_pic_with_logo/387556/148406936/stock-photo-collage-of-various-fresh-bread-148406936.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75974" y="26069925"/>
          <a:ext cx="2454626" cy="1876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152399</xdr:colOff>
      <xdr:row>24</xdr:row>
      <xdr:rowOff>89641</xdr:rowOff>
    </xdr:from>
    <xdr:to>
      <xdr:col>9</xdr:col>
      <xdr:colOff>2390774</xdr:colOff>
      <xdr:row>24</xdr:row>
      <xdr:rowOff>1676401</xdr:rowOff>
    </xdr:to>
    <xdr:pic>
      <xdr:nvPicPr>
        <xdr:cNvPr id="26" name="Picture 4" descr="http://thumb9.shutterstock.com/display_pic_with_logo/448891/117314986/stock-photo-macro-shot-of-white-asiprin-on-white-background-117314986.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858874" y="28131241"/>
          <a:ext cx="2238375" cy="158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371475</xdr:colOff>
      <xdr:row>25</xdr:row>
      <xdr:rowOff>354378</xdr:rowOff>
    </xdr:from>
    <xdr:to>
      <xdr:col>9</xdr:col>
      <xdr:colOff>2498637</xdr:colOff>
      <xdr:row>25</xdr:row>
      <xdr:rowOff>1363416</xdr:rowOff>
    </xdr:to>
    <xdr:pic>
      <xdr:nvPicPr>
        <xdr:cNvPr id="27" name="Imagen 26"/>
        <xdr:cNvPicPr>
          <a:picLocks noChangeAspect="1"/>
        </xdr:cNvPicPr>
      </xdr:nvPicPr>
      <xdr:blipFill rotWithShape="1">
        <a:blip xmlns:r="http://schemas.openxmlformats.org/officeDocument/2006/relationships" r:embed="rId16"/>
        <a:srcRect l="37990" t="34111" r="13706" b="33319"/>
        <a:stretch/>
      </xdr:blipFill>
      <xdr:spPr>
        <a:xfrm>
          <a:off x="14077950" y="30377178"/>
          <a:ext cx="2127162" cy="1009038"/>
        </a:xfrm>
        <a:prstGeom prst="rect">
          <a:avLst/>
        </a:prstGeom>
      </xdr:spPr>
    </xdr:pic>
    <xdr:clientData/>
  </xdr:twoCellAnchor>
  <xdr:twoCellAnchor>
    <xdr:from>
      <xdr:col>9</xdr:col>
      <xdr:colOff>95250</xdr:colOff>
      <xdr:row>18</xdr:row>
      <xdr:rowOff>247650</xdr:rowOff>
    </xdr:from>
    <xdr:to>
      <xdr:col>9</xdr:col>
      <xdr:colOff>2546530</xdr:colOff>
      <xdr:row>18</xdr:row>
      <xdr:rowOff>1319835</xdr:rowOff>
    </xdr:to>
    <xdr:grpSp>
      <xdr:nvGrpSpPr>
        <xdr:cNvPr id="23" name="Grupo 22"/>
        <xdr:cNvGrpSpPr/>
      </xdr:nvGrpSpPr>
      <xdr:grpSpPr>
        <a:xfrm>
          <a:off x="13801725" y="15830550"/>
          <a:ext cx="2451280" cy="1072185"/>
          <a:chOff x="2165504" y="2550016"/>
          <a:chExt cx="2451280" cy="2539035"/>
        </a:xfrm>
      </xdr:grpSpPr>
      <xdr:sp macro="" textlink="">
        <xdr:nvSpPr>
          <xdr:cNvPr id="31" name="Flecha abajo 30"/>
          <xdr:cNvSpPr/>
        </xdr:nvSpPr>
        <xdr:spPr>
          <a:xfrm rot="10800000">
            <a:off x="2165504" y="2550016"/>
            <a:ext cx="360609" cy="253903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a:p>
        </xdr:txBody>
      </xdr:sp>
      <xdr:pic>
        <xdr:nvPicPr>
          <xdr:cNvPr id="32" name="Imagen 31"/>
          <xdr:cNvPicPr>
            <a:picLocks noChangeAspect="1"/>
          </xdr:cNvPicPr>
        </xdr:nvPicPr>
        <xdr:blipFill>
          <a:blip xmlns:r="http://schemas.openxmlformats.org/officeDocument/2006/relationships" r:embed="rId17"/>
          <a:stretch>
            <a:fillRect/>
          </a:stretch>
        </xdr:blipFill>
        <xdr:spPr>
          <a:xfrm>
            <a:off x="2616266" y="2728790"/>
            <a:ext cx="2000518" cy="2360261"/>
          </a:xfrm>
          <a:prstGeom prst="rect">
            <a:avLst/>
          </a:prstGeom>
        </xdr:spPr>
      </xdr:pic>
    </xdr:grpSp>
    <xdr:clientData/>
  </xdr:twoCellAnchor>
  <xdr:twoCellAnchor>
    <xdr:from>
      <xdr:col>8</xdr:col>
      <xdr:colOff>1514475</xdr:colOff>
      <xdr:row>26</xdr:row>
      <xdr:rowOff>571500</xdr:rowOff>
    </xdr:from>
    <xdr:to>
      <xdr:col>10</xdr:col>
      <xdr:colOff>38100</xdr:colOff>
      <xdr:row>26</xdr:row>
      <xdr:rowOff>1066800</xdr:rowOff>
    </xdr:to>
    <xdr:pic>
      <xdr:nvPicPr>
        <xdr:cNvPr id="28" name="Imagen 1"/>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l="23445" t="52084" r="25902" b="31693"/>
        <a:stretch>
          <a:fillRect/>
        </a:stretch>
      </xdr:blipFill>
      <xdr:spPr bwMode="auto">
        <a:xfrm>
          <a:off x="13658850" y="32794575"/>
          <a:ext cx="27432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27" activePane="bottomLeft" state="frozen"/>
      <selection pane="bottomLeft" activeCell="K27" sqref="K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CN_11_12_REC170_IMG01.jpg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6.25" customHeight="1" x14ac:dyDescent="0.25">
      <c r="A11" s="12" t="str">
        <f t="shared" ref="A11:A18" si="3">IF(OR(B11&lt;&gt;"",J11&lt;&gt;""),CONCATENATE(LEFT(A10,3),IF(MID(A10,4,2)+1&lt;10,CONCATENATE("0",MID(A10,4,2)+1))),"")</f>
        <v>IMG02</v>
      </c>
      <c r="B11" s="62" t="s">
        <v>192</v>
      </c>
      <c r="C11" s="20" t="str">
        <f t="shared" si="0"/>
        <v>Recurso F6</v>
      </c>
      <c r="D11" s="63" t="s">
        <v>193</v>
      </c>
      <c r="E11" s="63" t="s">
        <v>150</v>
      </c>
      <c r="F11" s="13" t="str">
        <f t="shared" ref="F11:F74" ca="1" si="4">IF(OR(B11&lt;&gt;"",J11&lt;&gt;""),CONCATENATE($C$7,"_",$A11,IF($G$4="Cuaderno de Estudio","_small",CONCATENATE(IF(I11="","","n"),IF(LEFT($G$5,1)="F",".jpg",".png")))),"")</f>
        <v>CN_11_12_REC170_IMG02.jpg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15.5" customHeight="1" x14ac:dyDescent="0.25">
      <c r="A12" s="12" t="str">
        <f t="shared" si="3"/>
        <v>IMG03</v>
      </c>
      <c r="B12" s="62" t="s">
        <v>195</v>
      </c>
      <c r="C12" s="20" t="str">
        <f t="shared" si="0"/>
        <v>Recurso F6</v>
      </c>
      <c r="D12" s="63" t="s">
        <v>191</v>
      </c>
      <c r="E12" s="63" t="s">
        <v>150</v>
      </c>
      <c r="F12" s="13" t="str">
        <f t="shared" ca="1" si="4"/>
        <v>CN_11_12_REC170_IMG03.jpg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3" customHeight="1" x14ac:dyDescent="0.25">
      <c r="A13" s="12" t="str">
        <f t="shared" si="3"/>
        <v>IMG04</v>
      </c>
      <c r="B13" s="62" t="s">
        <v>196</v>
      </c>
      <c r="C13" s="20" t="str">
        <f t="shared" si="0"/>
        <v>Recurso F6</v>
      </c>
      <c r="D13" s="63" t="s">
        <v>191</v>
      </c>
      <c r="E13" s="63" t="s">
        <v>150</v>
      </c>
      <c r="F13" s="13" t="str">
        <f t="shared" ca="1" si="4"/>
        <v>CN_11_12_REC170_IMG04.jpg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IMG05</v>
      </c>
      <c r="B14" s="62" t="s">
        <v>197</v>
      </c>
      <c r="C14" s="20" t="str">
        <f t="shared" si="0"/>
        <v>Recurso F6</v>
      </c>
      <c r="D14" s="63" t="s">
        <v>193</v>
      </c>
      <c r="E14" s="63" t="s">
        <v>155</v>
      </c>
      <c r="F14" s="13" t="str">
        <f t="shared" ca="1" si="4"/>
        <v>CN_11_12_REC170_IMG05n.jpg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CN_11_12_REC170_IMG05a.jpg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198</v>
      </c>
      <c r="O14" s="2" t="str">
        <f>'Definición técnica de imagenes'!A22</f>
        <v>F6</v>
      </c>
    </row>
    <row r="15" spans="1:16" s="11" customFormat="1" ht="121.5" customHeight="1" x14ac:dyDescent="0.25">
      <c r="A15" s="12" t="str">
        <f t="shared" si="3"/>
        <v>IMG06</v>
      </c>
      <c r="B15" s="62" t="s">
        <v>197</v>
      </c>
      <c r="C15" s="20" t="str">
        <f t="shared" si="0"/>
        <v>Recurso F6</v>
      </c>
      <c r="D15" s="63" t="s">
        <v>193</v>
      </c>
      <c r="E15" s="63" t="s">
        <v>155</v>
      </c>
      <c r="F15" s="13" t="str">
        <f t="shared" ca="1" si="4"/>
        <v>CN_11_12_REC170_IMG06n.jpg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CN_11_12_REC170_IMG06a.jpg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198</v>
      </c>
      <c r="O15" s="2" t="str">
        <f>'Definición técnica de imagenes'!A24</f>
        <v>F6B</v>
      </c>
    </row>
    <row r="16" spans="1:16" s="11" customFormat="1" ht="117.75" customHeight="1" x14ac:dyDescent="0.25">
      <c r="A16" s="12" t="str">
        <f t="shared" si="3"/>
        <v>IMG07</v>
      </c>
      <c r="B16" s="62" t="s">
        <v>197</v>
      </c>
      <c r="C16" s="20" t="str">
        <f t="shared" si="0"/>
        <v>Recurso F6</v>
      </c>
      <c r="D16" s="63" t="s">
        <v>193</v>
      </c>
      <c r="E16" s="63" t="s">
        <v>155</v>
      </c>
      <c r="F16" s="13" t="str">
        <f t="shared" ca="1" si="4"/>
        <v>CN_11_12_REC170_IMG07n.jpg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CN_11_12_REC170_IMG07a.jpg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198</v>
      </c>
      <c r="O16" s="2" t="str">
        <f>'Definición técnica de imagenes'!A25</f>
        <v>F7</v>
      </c>
    </row>
    <row r="17" spans="1:15" s="11" customFormat="1" ht="119.25" customHeight="1" x14ac:dyDescent="0.25">
      <c r="A17" s="12" t="str">
        <f t="shared" si="3"/>
        <v>IMG08</v>
      </c>
      <c r="B17" s="62" t="s">
        <v>197</v>
      </c>
      <c r="C17" s="20" t="str">
        <f t="shared" si="0"/>
        <v>Recurso F6</v>
      </c>
      <c r="D17" s="63" t="s">
        <v>193</v>
      </c>
      <c r="E17" s="63" t="s">
        <v>155</v>
      </c>
      <c r="F17" s="13" t="str">
        <f t="shared" ca="1" si="4"/>
        <v>CN_11_12_REC170_IMG08n.jpg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CN_11_12_REC170_IMG08a.jpg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198</v>
      </c>
      <c r="O17" s="2" t="str">
        <f>'Definición técnica de imagenes'!A27</f>
        <v>F7B</v>
      </c>
    </row>
    <row r="18" spans="1:15" s="11" customFormat="1" ht="111.75" customHeight="1" x14ac:dyDescent="0.25">
      <c r="A18" s="12" t="str">
        <f t="shared" si="3"/>
        <v>IMG09</v>
      </c>
      <c r="B18" s="62" t="s">
        <v>197</v>
      </c>
      <c r="C18" s="20" t="str">
        <f t="shared" si="0"/>
        <v>Recurso F6</v>
      </c>
      <c r="D18" s="63" t="s">
        <v>193</v>
      </c>
      <c r="E18" s="63" t="s">
        <v>155</v>
      </c>
      <c r="F18" s="13" t="str">
        <f t="shared" ca="1" si="4"/>
        <v>CN_11_12_REC170_IMG09n.jpg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CN_11_12_REC170_IMG09a.jpg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4" t="s">
        <v>198</v>
      </c>
      <c r="O18" s="2" t="str">
        <f>'Definición técnica de imagenes'!A30</f>
        <v>F8</v>
      </c>
    </row>
    <row r="19" spans="1:15" s="11" customFormat="1" ht="123" customHeight="1" x14ac:dyDescent="0.25">
      <c r="A19" s="12" t="str">
        <f t="shared" ref="A19:A50" si="6">IF(OR(B19&lt;&gt;"",J19&lt;&gt;""),CONCATENATE(LEFT(A18,3),IF(MID(A18,4,2)+1&lt;10,CONCATENATE("0",MID(A18,4,2)+1),MID(A18,4,2)+1)),"")</f>
        <v>IMG10</v>
      </c>
      <c r="B19" s="62" t="s">
        <v>197</v>
      </c>
      <c r="C19" s="20" t="str">
        <f t="shared" si="0"/>
        <v>Recurso F6</v>
      </c>
      <c r="D19" s="63" t="s">
        <v>193</v>
      </c>
      <c r="E19" s="63" t="s">
        <v>155</v>
      </c>
      <c r="F19" s="13" t="str">
        <f t="shared" ca="1" si="4"/>
        <v>CN_11_12_REC170_IMG10n.jpg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CN_11_12_REC170_IMG10a.jpg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203</v>
      </c>
      <c r="O19" s="2" t="str">
        <f>'Definición técnica de imagenes'!A31</f>
        <v>F10</v>
      </c>
    </row>
    <row r="20" spans="1:15" s="11" customFormat="1" ht="183" customHeight="1" x14ac:dyDescent="0.25">
      <c r="A20" s="12" t="str">
        <f t="shared" si="6"/>
        <v>IMG11</v>
      </c>
      <c r="B20" s="62" t="s">
        <v>197</v>
      </c>
      <c r="C20" s="20" t="str">
        <f t="shared" si="0"/>
        <v>Recurso F6</v>
      </c>
      <c r="D20" s="63" t="s">
        <v>193</v>
      </c>
      <c r="E20" s="63" t="s">
        <v>155</v>
      </c>
      <c r="F20" s="13" t="str">
        <f t="shared" ca="1" si="4"/>
        <v>CN_11_12_REC170_IMG11n.jpg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CN_11_12_REC170_IMG11a.jpg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198</v>
      </c>
      <c r="O20" s="2" t="str">
        <f>'Definición técnica de imagenes'!A32</f>
        <v>F10B</v>
      </c>
    </row>
    <row r="21" spans="1:15" s="11" customFormat="1" ht="177" customHeight="1" x14ac:dyDescent="0.25">
      <c r="A21" s="12" t="str">
        <f t="shared" si="6"/>
        <v>IMG12</v>
      </c>
      <c r="B21" s="62" t="s">
        <v>197</v>
      </c>
      <c r="C21" s="20" t="str">
        <f t="shared" si="0"/>
        <v>Recurso F6</v>
      </c>
      <c r="D21" s="63" t="s">
        <v>193</v>
      </c>
      <c r="E21" s="63" t="s">
        <v>155</v>
      </c>
      <c r="F21" s="13" t="str">
        <f t="shared" ca="1" si="4"/>
        <v>CN_11_12_REC170_IMG12n.jpg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CN_11_12_REC170_IMG12a.jpg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198</v>
      </c>
      <c r="O21" s="2" t="str">
        <f>'Definición técnica de imagenes'!A33</f>
        <v>F11</v>
      </c>
    </row>
    <row r="22" spans="1:15" s="11" customFormat="1" ht="169.5" customHeight="1" x14ac:dyDescent="0.25">
      <c r="A22" s="12" t="str">
        <f t="shared" si="6"/>
        <v>IMG13</v>
      </c>
      <c r="B22" s="62" t="s">
        <v>199</v>
      </c>
      <c r="C22" s="20" t="str">
        <f t="shared" si="0"/>
        <v>Recurso F6</v>
      </c>
      <c r="D22" s="63" t="s">
        <v>191</v>
      </c>
      <c r="E22" s="63" t="s">
        <v>155</v>
      </c>
      <c r="F22" s="13" t="str">
        <f t="shared" ca="1" si="4"/>
        <v>CN_11_12_REC170_IMG13n.jpg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CN_11_12_REC170_IMG13a.jpg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8"/>
      <c r="O22" s="2" t="str">
        <f>'Definición técnica de imagenes'!A34</f>
        <v>F12</v>
      </c>
    </row>
    <row r="23" spans="1:15" s="11" customFormat="1" ht="157.5" customHeight="1" x14ac:dyDescent="0.25">
      <c r="A23" s="12" t="str">
        <f t="shared" si="6"/>
        <v>IMG14</v>
      </c>
      <c r="B23" s="62" t="s">
        <v>200</v>
      </c>
      <c r="C23" s="20" t="str">
        <f t="shared" si="0"/>
        <v>Recurso F6</v>
      </c>
      <c r="D23" s="63" t="s">
        <v>191</v>
      </c>
      <c r="E23" s="63" t="s">
        <v>155</v>
      </c>
      <c r="F23" s="13" t="str">
        <f t="shared" ca="1" si="4"/>
        <v>CN_11_12_REC170_IMG14n.jpg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CN_11_12_REC170_IMG14a.jpg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ht="171" customHeight="1" x14ac:dyDescent="0.25">
      <c r="A24" s="12" t="str">
        <f t="shared" si="6"/>
        <v>IMG15</v>
      </c>
      <c r="B24" s="62" t="s">
        <v>201</v>
      </c>
      <c r="C24" s="20" t="str">
        <f t="shared" si="0"/>
        <v>Recurso F6</v>
      </c>
      <c r="D24" s="63" t="s">
        <v>191</v>
      </c>
      <c r="E24" s="63" t="s">
        <v>155</v>
      </c>
      <c r="F24" s="13" t="str">
        <f t="shared" ca="1" si="4"/>
        <v>CN_11_12_REC170_IMG15n.jpg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CN_11_12_REC170_IMG15a.jpg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c r="O24" s="2" t="str">
        <f>'Definición técnica de imagenes'!A37</f>
        <v>F13B</v>
      </c>
    </row>
    <row r="25" spans="1:15" s="11" customFormat="1" ht="156" customHeight="1" x14ac:dyDescent="0.25">
      <c r="A25" s="12" t="str">
        <f t="shared" si="6"/>
        <v>IMG16</v>
      </c>
      <c r="B25" s="62" t="s">
        <v>202</v>
      </c>
      <c r="C25" s="20" t="str">
        <f t="shared" si="0"/>
        <v>Recurso F6</v>
      </c>
      <c r="D25" s="63" t="s">
        <v>191</v>
      </c>
      <c r="E25" s="63" t="s">
        <v>155</v>
      </c>
      <c r="F25" s="13" t="str">
        <f t="shared" ca="1" si="4"/>
        <v>CN_11_12_REC170_IMG16n.jpg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CN_11_12_REC170_IMG16a.jpg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row>
    <row r="26" spans="1:15" s="11" customFormat="1" ht="173.25" customHeight="1" x14ac:dyDescent="0.25">
      <c r="A26" s="12" t="str">
        <f t="shared" si="6"/>
        <v>IMG17</v>
      </c>
      <c r="B26" s="62" t="s">
        <v>197</v>
      </c>
      <c r="C26" s="20" t="str">
        <f t="shared" si="0"/>
        <v>Recurso F6</v>
      </c>
      <c r="D26" s="63" t="s">
        <v>193</v>
      </c>
      <c r="E26" s="63" t="s">
        <v>155</v>
      </c>
      <c r="F26" s="13" t="str">
        <f t="shared" ca="1" si="4"/>
        <v>CN_11_12_REC170_IMG17n.jpg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CN_11_12_REC170_IMG17a.jpg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6" t="s">
        <v>198</v>
      </c>
    </row>
    <row r="27" spans="1:15" s="11" customFormat="1" ht="129.75" customHeight="1" x14ac:dyDescent="0.25">
      <c r="A27" s="12" t="str">
        <f t="shared" si="6"/>
        <v>IMG18</v>
      </c>
      <c r="B27" s="62" t="s">
        <v>197</v>
      </c>
      <c r="C27" s="20" t="str">
        <f t="shared" si="0"/>
        <v>Recurso F6</v>
      </c>
      <c r="D27" s="63" t="s">
        <v>193</v>
      </c>
      <c r="E27" s="63"/>
      <c r="F27" s="13" t="e">
        <f t="shared" ca="1" si="4"/>
        <v>#N/A</v>
      </c>
      <c r="G27" s="13" t="e">
        <f ca="1">IF($F27&lt;&gt;"",IF($G$4="Recurso",VLOOKUP($E27,OFFSET('Definición técnica de imagenes'!$A$1,MATCH($G$5,'Definición técnica de imagenes'!$A$1:$A$104,0)-1,1,COUNTIF('Definición técnica de imagenes'!$A$3:$A$102,$G$5),5),5,FALSE),'Definición técnica de imagenes'!$F$16),"")</f>
        <v>#N/A</v>
      </c>
      <c r="H27" s="13" t="e">
        <f t="shared" ca="1" si="5"/>
        <v>#N/A</v>
      </c>
      <c r="I27" s="13" t="e">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#N/A</v>
      </c>
      <c r="J27" s="64"/>
      <c r="K27" s="64" t="s">
        <v>204</v>
      </c>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2016-03-25T20:05:09Z</dcterms:modified>
</cp:coreProperties>
</file>