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F12" i="1" s="1"/>
  <c r="G12" i="1" s="1"/>
  <c r="H11" i="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<sst xmlns="http://schemas.openxmlformats.org/spreadsheetml/2006/main" count="376" uniqueCount="196">
  <si>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</si>
  <si>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</si>
  <si>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</si>
  <si>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</si>
  <si>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</si>
  <si>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</si>
  <si>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</si>
  <si>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</si>
  <si>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</si>
  <si>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</si>
  <si>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</si>
  <si>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</si>
  <si>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</si>
  <si>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</si>
  <si>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</si>
  <si>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</si>
  <si>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</si>
  <si>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</si>
  <si>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</si>
  <si>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</si>
  <si>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</si>
  <si>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</si>
  <si>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</si>
  <si>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</si>
  <si>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</si>
  <si>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</si>
  <si>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</si>
  <si>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</si>
  <si>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</si>
  <si>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</si>
  <si>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</si>
  <si>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</si>
  <si>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</si>
  <si>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</si>
  <si>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</si>
  <si>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</si>
  <si>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</si>
  <si>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</si>
  <si>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</si>
  <si>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</si>
  <si>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</si>
  <si>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</si>
  <si>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</si>
  <si>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</si>
  <si>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</si>
  <si>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</si>
  <si>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</si>
  <si>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</si>
  <si>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</si>
  <si>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</si>
  <si>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</si>
  <si>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</si>
  <si>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</si>
  <si>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</si>
  <si>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</si>
  <si>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</si>
  <si>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</si>
  <si>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</si>
  <si>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</si>
  <si>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</si>
  <si>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</si>
  <si>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</si>
  <si>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</si>
  <si>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</si>
  <si>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</si>
  <si>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</si>
  <si>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</si>
  <si>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</si>
  <si>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</si>
  <si>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</si>
  <si>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</si>
  <si>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</si>
  <si>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</si>
  <si>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</si>
  <si>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</si>
  <si>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</si>
  <si>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</si>
  <si>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</si>
  <si>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</si>
  <si>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</si>
  <si>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</si>
  <si>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</si>
  <si>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</si>
  <si>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</si>
  <si>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</si>
  <si>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</si>
  <si>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</si>
  <si>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</si>
  <si>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</si>
  <si>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</si>
  <si>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</si>
  <si>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</si>
  <si>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</si>
  <si>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</si>
  <si>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</si>
  <si>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</si>
  <si>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</si>
  <si>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</si>
  <si>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</si>
  <si>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</si>
  <si>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</si>
  <si>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</si>
  <si>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</si>
  <si>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</si>
  <si>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</si>
  <si>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</si>
  <si>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</si>
  <si>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</si>
  <si>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</si>
  <si>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</si>
  <si>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</si>
  <si>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</si>
  <si>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</si>
  <si>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</si>
  <si>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</si>
  <si>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</si>
  <si>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</si>
  <si>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</si>
  <si>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</si>
  <si>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</si>
  <si>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</si>
  <si>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</si>
  <si>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</si>
  <si>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</si>
  <si>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</si>
  <si>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</si>
  <si>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</si>
  <si>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</si>
  <si>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</si>
  <si>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</si>
  <si>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</si>
  <si>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</si>
  <si>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</si>
  <si>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</si>
  <si>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</si>
  <si>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</si>
  <si>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</si>
  <si>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</si>
  <si>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</si>
  <si>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</si>
  <si>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</si>
  <si>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</si>
  <si>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</si>
  <si>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</si>
  <si>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</si>
  <si>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</si>
  <si>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</si>
  <si>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</si>
  <si>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</si>
  <si>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</si>
  <si>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</si>
  <si>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</si>
  <si>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</si>
  <si>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</si>
  <si>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</si>
  <si>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</si>
  <si>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</si>
  <si>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</si>
  <si>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</si>
  <si>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</si>
  <si>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</si>
  <si>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</si>
  <si>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</si>
  <si>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</si>
  <si>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</si>
  <si>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</si>
  <si>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</si>
  <si>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</si>
  <si>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</si>
  <si>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</si>
  <si>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</si>
  <si>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</si>
  <si>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</si>
  <si>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</si>
  <si>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</si>
  <si>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</si>
  <si>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</si>
  <si>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</si>
  <si>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</si>
  <si>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</si>
  <si>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</si>
  <si>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</si>
  <si>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</si>
  <si>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</si>
  <si>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</si>
  <si>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</si>
  <si>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</si>
  <si>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funciones oxigenadas</t>
  </si>
  <si>
    <t>Lyz Bernal</t>
  </si>
  <si>
    <t>CN_11_12_REC230</t>
  </si>
  <si>
    <t xml:space="preserve">Ver descripción y observaciones </t>
  </si>
  <si>
    <t>Ilustración</t>
  </si>
  <si>
    <t>Por favor realizar ilustración de acuerdo a imagen guía. Por favor guardar proporciones, el vaso no es más pequeño que la plancha el líquido q se encuentra azul debe denotar que es incoloro. Lo que se encuentra en café es un tapón donde el termómetro se incrusta.</t>
  </si>
  <si>
    <t xml:space="preserve">Incluir texto </t>
  </si>
  <si>
    <t xml:space="preserve">112834657  
</t>
  </si>
  <si>
    <t xml:space="preserve"> 173386352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</si>
</sst>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441099</xdr:colOff>
      <xdr:row>11</xdr:row>
      <xdr:rowOff>7937</xdr:rowOff>
    </xdr:from>
    <xdr:to>
      <xdr:col>9</xdr:col>
      <xdr:colOff>1684694</xdr:colOff>
      <xdr:row>11</xdr:row>
      <xdr:rowOff>1202764</xdr:rowOff>
    </xdr:to>
    <xdr:pic>
      <xdr:nvPicPr>
        <xdr:cNvPr id="3" name="Imagen 2"/>
        <xdr:cNvPicPr>
          <a:picLocks noChangeAspect="1"/>
        </xdr:cNvPicPr>
      </xdr:nvPicPr>
      <xdr:blipFill rotWithShape="1">
        <a:blip xmlns:r="http://schemas.openxmlformats.org/officeDocument/2006/relationships" r:embed="rId1"/>
        <a:srcRect l="32051" t="22139" r="32612" b="17473"/>
        <a:stretch/>
      </xdr:blipFill>
      <xdr:spPr>
        <a:xfrm>
          <a:off x="14157099" y="5127625"/>
          <a:ext cx="1243595" cy="1194827"/>
        </a:xfrm>
        <a:prstGeom prst="rect">
          <a:avLst/>
        </a:prstGeom>
      </xdr:spPr>
    </xdr:pic>
    <xdr:clientData/>
  </xdr:twoCellAnchor>
  <xdr:twoCellAnchor editAs="oneCell">
    <xdr:from>
      <xdr:col>9</xdr:col>
      <xdr:colOff>627604</xdr:colOff>
      <xdr:row>9</xdr:row>
      <xdr:rowOff>119063</xdr:rowOff>
    </xdr:from>
    <xdr:to>
      <xdr:col>9</xdr:col>
      <xdr:colOff>1927426</xdr:colOff>
      <xdr:row>9</xdr:row>
      <xdr:rowOff>1057500</xdr:rowOff>
    </xdr:to>
    <xdr:pic>
      <xdr:nvPicPr>
        <xdr:cNvPr id="5" name="Imagen 4"/>
        <xdr:cNvPicPr>
          <a:picLocks noChangeAspect="1"/>
        </xdr:cNvPicPr>
      </xdr:nvPicPr>
      <xdr:blipFill rotWithShape="1">
        <a:blip xmlns:r="http://schemas.openxmlformats.org/officeDocument/2006/relationships" r:embed="rId2"/>
        <a:srcRect l="66002" t="29006" r="11925" b="42650"/>
        <a:stretch/>
      </xdr:blipFill>
      <xdr:spPr>
        <a:xfrm>
          <a:off x="14343604" y="2238376"/>
          <a:ext cx="1299822" cy="938437"/>
        </a:xfrm>
        <a:prstGeom prst="rect">
          <a:avLst/>
        </a:prstGeom>
      </xdr:spPr>
    </xdr:pic>
    <xdr:clientData/>
  </xdr:twoCellAnchor>
  <xdr:twoCellAnchor editAs="oneCell">
    <xdr:from>
      <xdr:col>9</xdr:col>
      <xdr:colOff>289604</xdr:colOff>
      <xdr:row>10</xdr:row>
      <xdr:rowOff>222250</xdr:rowOff>
    </xdr:from>
    <xdr:to>
      <xdr:col>9</xdr:col>
      <xdr:colOff>1917018</xdr:colOff>
      <xdr:row>10</xdr:row>
      <xdr:rowOff>1317625</xdr:rowOff>
    </xdr:to>
    <xdr:pic>
      <xdr:nvPicPr>
        <xdr:cNvPr id="6" name="Imagen 5"/>
        <xdr:cNvPicPr>
          <a:picLocks noChangeAspect="1"/>
        </xdr:cNvPicPr>
      </xdr:nvPicPr>
      <xdr:blipFill rotWithShape="1">
        <a:blip xmlns:r="http://schemas.openxmlformats.org/officeDocument/2006/relationships" r:embed="rId3"/>
        <a:srcRect l="66299" t="57526" r="7965" b="11664"/>
        <a:stretch/>
      </xdr:blipFill>
      <xdr:spPr>
        <a:xfrm>
          <a:off x="14005604" y="3833813"/>
          <a:ext cx="1627414" cy="1095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2" activePane="bottomLeft" state="frozen"/>
      <selection pane="bottomLeft" activeCell="E11" sqref="E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17.75" customHeight="1" x14ac:dyDescent="0.25">
      <c r="A10" s="12" t="str">
        <f>IF(OR(B10&lt;&gt;"",J10&lt;&gt;""),"IMG01","")</f>
        <v>IMG01</v>
      </c>
      <c r="B10" s="62" t="s">
        <v>194</v>
      </c>
      <c r="C10" s="20" t="str">
        <f t="shared" ref="C10:C41" si="0">IF(OR(B10&lt;&gt;"",J10&lt;&gt;""),IF($G$4="Recurso",CONCATENATE($G$4," ",$G$5),$G$4),"")</f>
        <v>Recurso F13</v>
      </c>
      <c r="D10" s="63" t="s">
        <v>191</v>
      </c>
      <c r="E10" s="63" t="s">
        <v>152</v>
      </c>
      <c r="F10" s="13" t="str">
        <f t="shared" ref="F10" ca="1" si="1">IF(OR(B10&lt;&gt;"",J10&lt;&gt;""),CONCATENATE($C$7,"_",$A10,IF($G$4="Cuaderno de Estudio","_small",CONCATENATE(IF(I10="","","n"),IF(LEFT($G$5,1)="F",".jpg",".png")))),"")</f>
        <v>CN_11_12_REC230_IMG01n.jpg</v>
      </c>
      <c r="G10" s="13" t="str">
        <f ca="1">IF($F10&lt;&gt;"",IF($G$4="Recurso",VLOOKUP($E10,OFFSET('Definición técnica de imagenes'!$A$1,MATCH($G$5,'Definición técnica de imagenes'!$A$1:$A$104,0)-1,1,COUNTIF('Definición técnica de imagenes'!$A$3:$A$102,$G$5),5),5,FALSE),'Definición técnica de imagenes'!$F$16),"")</f>
        <v>240 x 185 px</v>
      </c>
      <c r="H10" s="13" t="str">
        <f t="shared" ref="H10" ca="1" si="2">IF(AND(I10&lt;&gt;"",I10&lt;&gt;0),IF(OR(B10&lt;&gt;"",J10&lt;&gt;""),CONCATENATE($C$7,"_",$A10,IF($G$4="Cuaderno de Estudio","_zoom",CONCATENATE("a",IF(LEFT($G$5,1)="F",".jpg",".png")))),""),"")</f>
        <v>CN_11_12_REC230_IMG01a.jpg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193</v>
      </c>
      <c r="O10" s="2" t="str">
        <f>'Definición técnica de imagenes'!A12</f>
        <v>M12D</v>
      </c>
    </row>
    <row r="11" spans="1:16" s="11" customFormat="1" ht="118.5" customHeight="1" x14ac:dyDescent="0.25">
      <c r="A11" s="12" t="str">
        <f t="shared" ref="A11:A18" si="3">IF(OR(B11&lt;&gt;"",J11&lt;&gt;""),CONCATENATE(LEFT(A10,3),IF(MID(A10,4,2)+1&lt;10,CONCATENATE("0",MID(A10,4,2)+1))),"")</f>
        <v>IMG02</v>
      </c>
      <c r="B11" s="62" t="s">
        <v>195</v>
      </c>
      <c r="C11" s="20" t="str">
        <f t="shared" si="0"/>
        <v>Recurso F13</v>
      </c>
      <c r="D11" s="63" t="s">
        <v>191</v>
      </c>
      <c r="E11" s="63" t="s">
        <v>152</v>
      </c>
      <c r="F11" s="13" t="str">
        <f t="shared" ref="F11:F74" ca="1" si="4">IF(OR(B11&lt;&gt;"",J11&lt;&gt;""),CONCATENATE($C$7,"_",$A11,IF($G$4="Cuaderno de Estudio","_small",CONCATENATE(IF(I11="","","n"),IF(LEFT($G$5,1)="F",".jpg",".png")))),"")</f>
        <v>CN_11_12_REC230_IMG02n.jpg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CN_11_12_REC230_IMG02a.jpg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4" t="s">
        <v>193</v>
      </c>
      <c r="O11" s="2" t="str">
        <f>'Definición técnica de imagenes'!A13</f>
        <v>M101</v>
      </c>
    </row>
    <row r="12" spans="1:16" s="11" customFormat="1" ht="108" x14ac:dyDescent="0.25">
      <c r="A12" s="12" t="str">
        <f t="shared" si="3"/>
        <v>IMG03</v>
      </c>
      <c r="B12" s="62" t="s">
        <v>190</v>
      </c>
      <c r="C12" s="20" t="str">
        <f t="shared" si="0"/>
        <v>Recurso F13</v>
      </c>
      <c r="D12" s="63" t="s">
        <v>191</v>
      </c>
      <c r="E12" s="63" t="s">
        <v>151</v>
      </c>
      <c r="F12" s="13" t="str">
        <f t="shared" ca="1" si="4"/>
        <v>CN_11_12_REC230_IMG03n.jpg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CN_11_12_REC230_IMG03a.jpg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5" t="s">
        <v>192</v>
      </c>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2016-03-23T03:26:38Z</dcterms:modified>
</cp:coreProperties>
</file>