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4" i="1"/>
  <c r="G24" i="1" s="1"/>
  <c r="H24" i="1"/>
  <c r="F23" i="1"/>
  <c r="G23" i="1" s="1"/>
  <c r="H23" i="1"/>
  <c r="F22" i="1"/>
  <c r="G22" i="1" s="1"/>
  <c r="H2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A23" i="1" l="1"/>
  <c r="A24" i="1" l="1"/>
  <c r="A25" i="1" l="1"/>
  <c r="F25" i="1" l="1"/>
  <c r="G25" i="1" s="1"/>
  <c r="H25" i="1"/>
  <c r="A26" i="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<sst xmlns="http://schemas.openxmlformats.org/spreadsheetml/2006/main" count="409" uniqueCount="214">
  <si>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</si>
  <si>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</si>
  <si>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</si>
  <si>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</si>
  <si>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</si>
  <si>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</si>
  <si>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</si>
  <si>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</si>
  <si>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</si>
  <si>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</si>
  <si>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</si>
  <si>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</si>
  <si>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</si>
  <si>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</si>
  <si>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</si>
  <si>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</si>
  <si>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</si>
  <si>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</si>
  <si>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</si>
  <si>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</si>
  <si>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</si>
  <si>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</si>
  <si>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</si>
  <si>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</si>
  <si>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</si>
  <si>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</si>
  <si>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</si>
  <si>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</si>
  <si>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</si>
  <si>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</si>
  <si>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</si>
  <si>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</si>
  <si>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</si>
  <si>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</si>
  <si>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</si>
  <si>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</si>
  <si>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</si>
  <si>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</si>
  <si>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</si>
  <si>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</si>
  <si>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</si>
  <si>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</si>
  <si>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</si>
  <si>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</si>
  <si>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</si>
  <si>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</si>
  <si>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</si>
  <si>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</si>
  <si>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</si>
  <si>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</si>
  <si>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</si>
  <si>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</si>
  <si>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</si>
  <si>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</si>
  <si>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</si>
  <si>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</si>
  <si>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</si>
  <si>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</si>
  <si>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</si>
  <si>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</si>
  <si>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</si>
  <si>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</si>
  <si>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</si>
  <si>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</si>
  <si>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</si>
  <si>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</si>
  <si>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</si>
  <si>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</si>
  <si>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</si>
  <si>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</si>
  <si>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</si>
  <si>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</si>
  <si>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</si>
  <si>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</si>
  <si>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</si>
  <si>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</si>
  <si>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</si>
  <si>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</si>
  <si>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</si>
  <si>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</si>
  <si>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</si>
  <si>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</si>
  <si>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</si>
  <si>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</si>
  <si>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</si>
  <si>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</si>
  <si>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</si>
  <si>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</si>
  <si>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</si>
  <si>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</si>
  <si>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</si>
  <si>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</si>
  <si>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</si>
  <si>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</si>
  <si>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</si>
  <si>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</si>
  <si>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</si>
  <si>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</si>
  <si>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</si>
  <si>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</si>
  <si>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</si>
  <si>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</si>
  <si>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</si>
  <si>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</si>
  <si>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</si>
  <si>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</si>
  <si>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</si>
  <si>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</si>
  <si>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</si>
  <si>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</si>
  <si>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</si>
  <si>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</si>
  <si>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</si>
  <si>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</si>
  <si>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</si>
  <si>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</si>
  <si>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</si>
  <si>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</si>
  <si>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</si>
  <si>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</si>
  <si>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</si>
  <si>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</si>
  <si>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</si>
  <si>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</si>
  <si>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</si>
  <si>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</si>
  <si>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</si>
  <si>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</si>
  <si>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</si>
  <si>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</si>
  <si>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</si>
  <si>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</si>
  <si>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</si>
  <si>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</si>
  <si>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</si>
  <si>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</si>
  <si>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</si>
  <si>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</si>
  <si>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</si>
  <si>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</si>
  <si>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</si>
  <si>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</si>
  <si>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</si>
  <si>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</si>
  <si>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</si>
  <si>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</si>
  <si>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</si>
  <si>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</si>
  <si>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</si>
  <si>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</si>
  <si>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</si>
  <si>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</si>
  <si>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</si>
  <si>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</si>
  <si>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</si>
  <si>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</si>
  <si>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</si>
  <si>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</si>
  <si>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</si>
  <si>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</si>
  <si>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</si>
  <si>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</si>
  <si>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</si>
  <si>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</si>
  <si>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</si>
  <si>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</si>
  <si>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</si>
  <si>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</si>
  <si>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</si>
  <si>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</si>
  <si>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</si>
  <si>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</si>
  <si>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</si>
  <si>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</si>
  <si>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</si>
  <si>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</si>
  <si>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</si>
  <si>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</si>
  <si>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</si>
  <si>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</si>
  <si>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</si>
  <si>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</si>
  <si>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</si>
  <si>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</si>
  <si>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</si>
  <si>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</si>
  <si>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</si>
  <si>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reacciones químicas</t>
  </si>
  <si>
    <t>Diana García</t>
  </si>
  <si>
    <t>Cuaderno de Estudio</t>
  </si>
  <si>
    <t>CN_08_10_CO</t>
  </si>
  <si>
    <t>4°ESO/Física y Química/Las reacciones químicas /1 ¿Qué es una reacción química?/</t>
  </si>
  <si>
    <t>Fotografía</t>
  </si>
  <si>
    <t xml:space="preserve">Papel quemándose y la descripción del proceso </t>
  </si>
  <si>
    <t>Ilustración</t>
  </si>
  <si>
    <t>http://aulaplaneta.planetasaber.com/encyclopedia/default.asp?idpack=9&amp;idpil=000JXV01&amp;ruta=Buscador</t>
  </si>
  <si>
    <t>http://aulaplaneta.planetasaber.com/encyclopedia/default.asp?idpack=9&amp;idpil=000JE401&amp;ruta=Buscador</t>
  </si>
  <si>
    <t>http://aulaplaneta.planetasaber.com/encyclopedia/default.asp?idreg=553744&amp;ruta=Buscador</t>
  </si>
  <si>
    <t xml:space="preserve">Un ejemplo de reacción química </t>
  </si>
  <si>
    <t xml:space="preserve">Un evento de juegos pirotécnicos un ejemplo, de reacción química, cambios químicos </t>
  </si>
  <si>
    <t>SEÑORES JUGANDO AJEDREZ</t>
  </si>
  <si>
    <t xml:space="preserve">Fotografía para ver un ejemplo de conservación de masa </t>
  </si>
  <si>
    <t>Foto de Antoine Laurent Lavoisier</t>
  </si>
  <si>
    <t>http://www.google.com.co/imgres?imgurl=http://lh3.ggpht.com/-U8aZNAmCQrU/UweBXRH27fI/AAAAAAAAYkg/wD6L90kj4-4/21-2-2014%252525252010.2.21%25252525203%252525255B5%252525255D.jpg%253Fimgmax%253D800&amp;imgrefurl=http://www.fullquimica.com/2014/02/ley-de-proporciones-definidas.html&amp;h=266&amp;w=580&amp;tbnid=3cbGvOgGvLVOyM:&amp;docid=ePRQReTFM0_-OM&amp;ei=t2I7VqW8BML5mAG43JCIDA&amp;tbm=isch&amp;ved=0CCYQMygLMAtqFQoTCOXzl7i6-cgCFcI8JgodOC4EwQ</t>
  </si>
  <si>
    <t>Ilustración para ver un ejemplo de ley de las proporciones definidas</t>
  </si>
  <si>
    <t>Realizar una ilustracion de acuerdo con la imagen</t>
  </si>
  <si>
    <t>https://ztfnews.wordpress.com/2014/09/26/joseph-louis-proust-y-la-ley-de-las-proporciones-definidas/</t>
  </si>
  <si>
    <t>Por favor realizar una ilustruacion de Proust, Joseph Louis</t>
  </si>
  <si>
    <t>Retrato de John Dalton</t>
  </si>
  <si>
    <t>Retrato de Joseph Louis Proust</t>
  </si>
  <si>
    <t xml:space="preserve">Reacción de síntesis </t>
  </si>
  <si>
    <t xml:space="preserve">Sulfato de magnesio </t>
  </si>
  <si>
    <t>4°ESO/Física y Química/Las reacciones químicas /2 Los tipos de reacciones químicas</t>
  </si>
  <si>
    <t xml:space="preserve">Formación del ioduro de plomo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</si>
</sst>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1"/>
      <color theme="1"/>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2.jpeg"/><Relationship Id="rId3" Type="http://schemas.openxmlformats.org/officeDocument/2006/relationships/image" Target="../media/image3.png"/><Relationship Id="rId7" Type="http://schemas.openxmlformats.org/officeDocument/2006/relationships/image" Target="../media/image7.jpeg"/><Relationship Id="rId12" Type="http://schemas.openxmlformats.org/officeDocument/2006/relationships/hyperlink" Target="http://profesores.aulaplaneta.com/DNNPlayerPackages/Package14770/InfoGuion/cuadernoestudio/images_xml/FQ_10_12_img2_zoom.jpg" TargetMode="Externa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10</xdr:col>
      <xdr:colOff>412748</xdr:colOff>
      <xdr:row>9</xdr:row>
      <xdr:rowOff>103188</xdr:rowOff>
    </xdr:from>
    <xdr:to>
      <xdr:col>10</xdr:col>
      <xdr:colOff>1924687</xdr:colOff>
      <xdr:row>9</xdr:row>
      <xdr:rowOff>987185</xdr:rowOff>
    </xdr:to>
    <xdr:pic>
      <xdr:nvPicPr>
        <xdr:cNvPr id="9" name="8 Imagen"/>
        <xdr:cNvPicPr>
          <a:picLocks noChangeAspect="1"/>
        </xdr:cNvPicPr>
      </xdr:nvPicPr>
      <xdr:blipFill>
        <a:blip xmlns:r="http://schemas.openxmlformats.org/officeDocument/2006/relationships" r:embed="rId1"/>
        <a:stretch>
          <a:fillRect/>
        </a:stretch>
      </xdr:blipFill>
      <xdr:spPr>
        <a:xfrm>
          <a:off x="16787811" y="2222501"/>
          <a:ext cx="1511939" cy="883997"/>
        </a:xfrm>
        <a:prstGeom prst="rect">
          <a:avLst/>
        </a:prstGeom>
      </xdr:spPr>
    </xdr:pic>
    <xdr:clientData/>
  </xdr:twoCellAnchor>
  <xdr:twoCellAnchor editAs="oneCell">
    <xdr:from>
      <xdr:col>10</xdr:col>
      <xdr:colOff>952500</xdr:colOff>
      <xdr:row>14</xdr:row>
      <xdr:rowOff>126999</xdr:rowOff>
    </xdr:from>
    <xdr:to>
      <xdr:col>10</xdr:col>
      <xdr:colOff>1452563</xdr:colOff>
      <xdr:row>14</xdr:row>
      <xdr:rowOff>771113</xdr:rowOff>
    </xdr:to>
    <xdr:pic>
      <xdr:nvPicPr>
        <xdr:cNvPr id="11" name="10 Imagen"/>
        <xdr:cNvPicPr>
          <a:picLocks noChangeAspect="1"/>
        </xdr:cNvPicPr>
      </xdr:nvPicPr>
      <xdr:blipFill>
        <a:blip xmlns:r="http://schemas.openxmlformats.org/officeDocument/2006/relationships" r:embed="rId2"/>
        <a:stretch>
          <a:fillRect/>
        </a:stretch>
      </xdr:blipFill>
      <xdr:spPr>
        <a:xfrm>
          <a:off x="17327563" y="7000874"/>
          <a:ext cx="500063" cy="644114"/>
        </a:xfrm>
        <a:prstGeom prst="rect">
          <a:avLst/>
        </a:prstGeom>
      </xdr:spPr>
    </xdr:pic>
    <xdr:clientData/>
  </xdr:twoCellAnchor>
  <xdr:twoCellAnchor editAs="oneCell">
    <xdr:from>
      <xdr:col>10</xdr:col>
      <xdr:colOff>587376</xdr:colOff>
      <xdr:row>10</xdr:row>
      <xdr:rowOff>111124</xdr:rowOff>
    </xdr:from>
    <xdr:to>
      <xdr:col>10</xdr:col>
      <xdr:colOff>1770062</xdr:colOff>
      <xdr:row>10</xdr:row>
      <xdr:rowOff>862963</xdr:rowOff>
    </xdr:to>
    <xdr:pic>
      <xdr:nvPicPr>
        <xdr:cNvPr id="14" name="13 Imagen"/>
        <xdr:cNvPicPr/>
      </xdr:nvPicPr>
      <xdr:blipFill rotWithShape="1">
        <a:blip xmlns:r="http://schemas.openxmlformats.org/officeDocument/2006/relationships" r:embed="rId3"/>
        <a:srcRect l="39517" t="14057" r="9044" b="28305"/>
        <a:stretch/>
      </xdr:blipFill>
      <xdr:spPr bwMode="auto">
        <a:xfrm>
          <a:off x="16962439" y="3341687"/>
          <a:ext cx="1182686" cy="751839"/>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682625</xdr:colOff>
      <xdr:row>11</xdr:row>
      <xdr:rowOff>31750</xdr:rowOff>
    </xdr:from>
    <xdr:to>
      <xdr:col>10</xdr:col>
      <xdr:colOff>1651000</xdr:colOff>
      <xdr:row>11</xdr:row>
      <xdr:rowOff>758825</xdr:rowOff>
    </xdr:to>
    <xdr:pic>
      <xdr:nvPicPr>
        <xdr:cNvPr id="15" name="14 Imagen"/>
        <xdr:cNvPicPr/>
      </xdr:nvPicPr>
      <xdr:blipFill rotWithShape="1">
        <a:blip xmlns:r="http://schemas.openxmlformats.org/officeDocument/2006/relationships" r:embed="rId4"/>
        <a:srcRect l="18607" t="15946" r="19980" b="8228"/>
        <a:stretch/>
      </xdr:blipFill>
      <xdr:spPr bwMode="auto">
        <a:xfrm>
          <a:off x="17057688" y="4246563"/>
          <a:ext cx="968375" cy="7270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619125</xdr:colOff>
      <xdr:row>12</xdr:row>
      <xdr:rowOff>79375</xdr:rowOff>
    </xdr:from>
    <xdr:to>
      <xdr:col>10</xdr:col>
      <xdr:colOff>1635125</xdr:colOff>
      <xdr:row>12</xdr:row>
      <xdr:rowOff>817245</xdr:rowOff>
    </xdr:to>
    <xdr:pic>
      <xdr:nvPicPr>
        <xdr:cNvPr id="20" name="19 Imagen"/>
        <xdr:cNvPicPr/>
      </xdr:nvPicPr>
      <xdr:blipFill rotWithShape="1">
        <a:blip xmlns:r="http://schemas.openxmlformats.org/officeDocument/2006/relationships" r:embed="rId5"/>
        <a:srcRect l="18259" t="11478" r="18778" b="8455"/>
        <a:stretch/>
      </xdr:blipFill>
      <xdr:spPr bwMode="auto">
        <a:xfrm>
          <a:off x="16994188" y="5151438"/>
          <a:ext cx="1016000" cy="7378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650875</xdr:colOff>
      <xdr:row>13</xdr:row>
      <xdr:rowOff>87312</xdr:rowOff>
    </xdr:from>
    <xdr:to>
      <xdr:col>10</xdr:col>
      <xdr:colOff>1666875</xdr:colOff>
      <xdr:row>13</xdr:row>
      <xdr:rowOff>769620</xdr:rowOff>
    </xdr:to>
    <xdr:pic>
      <xdr:nvPicPr>
        <xdr:cNvPr id="21" name="20 Imagen" descr="http://thumb7.shutterstock.com/display_pic_with_logo/1752764/222348769/stock-photo-balancing-stones-on-white-background-222348769.jpg"/>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025938" y="6016625"/>
          <a:ext cx="1016000" cy="682308"/>
        </a:xfrm>
        <a:prstGeom prst="rect">
          <a:avLst/>
        </a:prstGeom>
        <a:noFill/>
        <a:ln>
          <a:noFill/>
        </a:ln>
      </xdr:spPr>
    </xdr:pic>
    <xdr:clientData/>
  </xdr:twoCellAnchor>
  <xdr:twoCellAnchor editAs="oneCell">
    <xdr:from>
      <xdr:col>10</xdr:col>
      <xdr:colOff>511969</xdr:colOff>
      <xdr:row>15</xdr:row>
      <xdr:rowOff>202406</xdr:rowOff>
    </xdr:from>
    <xdr:to>
      <xdr:col>10</xdr:col>
      <xdr:colOff>1845470</xdr:colOff>
      <xdr:row>15</xdr:row>
      <xdr:rowOff>1096010</xdr:rowOff>
    </xdr:to>
    <xdr:pic>
      <xdr:nvPicPr>
        <xdr:cNvPr id="23" name="22 Imagen" descr="http://lh3.ggpht.com/-U8aZNAmCQrU/UweBXRH27fI/AAAAAAAAYkg/wD6L90kj4-4/21-2-2014%25252010.2.21%2525203%25255B5%25255D.jpg?imgmax=800"/>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859250" y="7905750"/>
          <a:ext cx="1333501" cy="893604"/>
        </a:xfrm>
        <a:prstGeom prst="rect">
          <a:avLst/>
        </a:prstGeom>
        <a:noFill/>
        <a:ln>
          <a:noFill/>
        </a:ln>
      </xdr:spPr>
    </xdr:pic>
    <xdr:clientData/>
  </xdr:twoCellAnchor>
  <xdr:twoCellAnchor editAs="oneCell">
    <xdr:from>
      <xdr:col>10</xdr:col>
      <xdr:colOff>714375</xdr:colOff>
      <xdr:row>16</xdr:row>
      <xdr:rowOff>47625</xdr:rowOff>
    </xdr:from>
    <xdr:to>
      <xdr:col>10</xdr:col>
      <xdr:colOff>1678782</xdr:colOff>
      <xdr:row>16</xdr:row>
      <xdr:rowOff>1172210</xdr:rowOff>
    </xdr:to>
    <xdr:pic>
      <xdr:nvPicPr>
        <xdr:cNvPr id="24" name="23 Imagen" descr="250px-Proust_joseph"/>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061656" y="9417844"/>
          <a:ext cx="964407" cy="1124585"/>
        </a:xfrm>
        <a:prstGeom prst="rect">
          <a:avLst/>
        </a:prstGeom>
        <a:noFill/>
        <a:ln>
          <a:noFill/>
        </a:ln>
      </xdr:spPr>
    </xdr:pic>
    <xdr:clientData/>
  </xdr:twoCellAnchor>
  <xdr:twoCellAnchor editAs="oneCell">
    <xdr:from>
      <xdr:col>10</xdr:col>
      <xdr:colOff>845344</xdr:colOff>
      <xdr:row>17</xdr:row>
      <xdr:rowOff>119063</xdr:rowOff>
    </xdr:from>
    <xdr:to>
      <xdr:col>10</xdr:col>
      <xdr:colOff>1678782</xdr:colOff>
      <xdr:row>17</xdr:row>
      <xdr:rowOff>1250156</xdr:rowOff>
    </xdr:to>
    <xdr:pic>
      <xdr:nvPicPr>
        <xdr:cNvPr id="29" name="28 Imagen" descr="Dalton John desk.jpg"/>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7192625" y="10953751"/>
          <a:ext cx="833438" cy="1131093"/>
        </a:xfrm>
        <a:prstGeom prst="rect">
          <a:avLst/>
        </a:prstGeom>
        <a:noFill/>
        <a:ln>
          <a:noFill/>
        </a:ln>
      </xdr:spPr>
    </xdr:pic>
    <xdr:clientData/>
  </xdr:twoCellAnchor>
  <xdr:twoCellAnchor editAs="oneCell">
    <xdr:from>
      <xdr:col>10</xdr:col>
      <xdr:colOff>678656</xdr:colOff>
      <xdr:row>18</xdr:row>
      <xdr:rowOff>83344</xdr:rowOff>
    </xdr:from>
    <xdr:to>
      <xdr:col>10</xdr:col>
      <xdr:colOff>1650841</xdr:colOff>
      <xdr:row>18</xdr:row>
      <xdr:rowOff>990759</xdr:rowOff>
    </xdr:to>
    <xdr:pic>
      <xdr:nvPicPr>
        <xdr:cNvPr id="30" name="29 Imagen" descr="http://thumb9.shutterstock.com/display_pic_with_logo/1112138/199912952/stock-photo-whiteboard-with-chemical-structure-of-sulfuric-acid-h-so-and-nitric-acid-hno-h-so-is-a-199912952.jpg"/>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7025937" y="12251532"/>
          <a:ext cx="972185" cy="907415"/>
        </a:xfrm>
        <a:prstGeom prst="rect">
          <a:avLst/>
        </a:prstGeom>
        <a:noFill/>
        <a:ln>
          <a:noFill/>
        </a:ln>
      </xdr:spPr>
    </xdr:pic>
    <xdr:clientData/>
  </xdr:twoCellAnchor>
  <xdr:twoCellAnchor editAs="oneCell">
    <xdr:from>
      <xdr:col>10</xdr:col>
      <xdr:colOff>642938</xdr:colOff>
      <xdr:row>19</xdr:row>
      <xdr:rowOff>119061</xdr:rowOff>
    </xdr:from>
    <xdr:to>
      <xdr:col>10</xdr:col>
      <xdr:colOff>1714501</xdr:colOff>
      <xdr:row>19</xdr:row>
      <xdr:rowOff>851534</xdr:rowOff>
    </xdr:to>
    <xdr:pic>
      <xdr:nvPicPr>
        <xdr:cNvPr id="31" name="30 Imagen" descr="Closeup photo of fine Magnesium sulfate (Epsom salts) - stock photo"/>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990219" y="13346905"/>
          <a:ext cx="1071563" cy="732473"/>
        </a:xfrm>
        <a:prstGeom prst="rect">
          <a:avLst/>
        </a:prstGeom>
        <a:noFill/>
        <a:ln>
          <a:noFill/>
        </a:ln>
      </xdr:spPr>
    </xdr:pic>
    <xdr:clientData/>
  </xdr:twoCellAnchor>
  <xdr:twoCellAnchor editAs="oneCell">
    <xdr:from>
      <xdr:col>10</xdr:col>
      <xdr:colOff>845344</xdr:colOff>
      <xdr:row>20</xdr:row>
      <xdr:rowOff>130970</xdr:rowOff>
    </xdr:from>
    <xdr:to>
      <xdr:col>10</xdr:col>
      <xdr:colOff>1631157</xdr:colOff>
      <xdr:row>20</xdr:row>
      <xdr:rowOff>1064420</xdr:rowOff>
    </xdr:to>
    <xdr:pic>
      <xdr:nvPicPr>
        <xdr:cNvPr id="32" name="31 Imagen" descr="http://profesores.aulaplaneta.com/DNNPlayerPackages/Package14770/InfoGuion/cuadernoestudio/images_xml/FQ_10_12_img2_small.jpg">
          <a:hlinkClick xmlns:r="http://schemas.openxmlformats.org/officeDocument/2006/relationships" r:id="rId12"/>
        </xdr:cNvPr>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7192625" y="14323220"/>
          <a:ext cx="785813" cy="9334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80" zoomScaleNormal="80" zoomScalePageLayoutView="140" workbookViewId="0">
      <pane ySplit="9" topLeftCell="A19" activePane="bottomLeft" state="frozen"/>
      <selection pane="bottomLeft" activeCell="B21" sqref="B2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8</v>
      </c>
      <c r="D3" s="88"/>
      <c r="F3" s="80">
        <v>42356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87.75" customHeight="1" x14ac:dyDescent="0.25">
      <c r="A10" s="12" t="str">
        <f>IF(OR(B10&lt;&gt;"",J10&lt;&gt;""),"IMG01","")</f>
        <v>IMG01</v>
      </c>
      <c r="B10" s="62" t="s">
        <v>191</v>
      </c>
      <c r="C10" s="20" t="str">
        <f t="shared" ref="C10:C41" si="0">IF(OR(B10&lt;&gt;"",J10&lt;&gt;""),IF($G$4="Recurso",CONCATENATE($G$4," ",$G$5),$G$4),"")</f>
        <v>Cuaderno de Estudio</v>
      </c>
      <c r="D10" s="63" t="s">
        <v>192</v>
      </c>
      <c r="E10" s="63" t="s">
        <v>153</v>
      </c>
      <c r="F10" s="13" t="str">
        <f t="shared" ref="F10" si="1">IF(OR(B10&lt;&gt;"",J10&lt;&gt;""),CONCATENATE($C$7,"_",$A10,IF($G$4="Cuaderno de Estudio","_small",CONCATENATE(IF(I10="","","n"),IF(LEFT($G$5,1)="F",".jpg",".png")))),"")</f>
        <v>CN_08_10_CO_IMG01_small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CN_08_10_CO_IMG01_zoom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193</v>
      </c>
      <c r="K10" s="64"/>
      <c r="O10" s="2" t="str">
        <f>'Definición técnica de imagenes'!A12</f>
        <v>M12D</v>
      </c>
    </row>
    <row r="11" spans="1:16" s="11" customFormat="1" ht="77.25" customHeight="1" x14ac:dyDescent="0.25">
      <c r="A11" s="12" t="str">
        <f t="shared" ref="A11:A18" si="3">IF(OR(B11&lt;&gt;"",J11&lt;&gt;""),CONCATENATE(LEFT(A10,3),IF(MID(A10,4,2)+1&lt;10,CONCATENATE("0",MID(A10,4,2)+1))),"")</f>
        <v>IMG02</v>
      </c>
      <c r="B11" s="62" t="s">
        <v>191</v>
      </c>
      <c r="C11" s="20" t="str">
        <f t="shared" si="0"/>
        <v>Cuaderno de Estudio</v>
      </c>
      <c r="D11" s="63" t="s">
        <v>194</v>
      </c>
      <c r="E11" s="63" t="s">
        <v>153</v>
      </c>
      <c r="F11" s="13" t="str">
        <f t="shared" ref="F11:F74" si="4">IF(OR(B11&lt;&gt;"",J11&lt;&gt;""),CONCATENATE($C$7,"_",$A11,IF($G$4="Cuaderno de Estudio","_small",CONCATENATE(IF(I11="","","n"),IF(LEFT($G$5,1)="F",".jpg",".png")))),"")</f>
        <v>CN_08_10_CO_IMG02_small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CN_08_10_CO_IMG02_zoom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198</v>
      </c>
      <c r="K11" s="65"/>
      <c r="O11" s="2" t="str">
        <f>'Definición técnica de imagenes'!A13</f>
        <v>M101</v>
      </c>
    </row>
    <row r="12" spans="1:16" s="11" customFormat="1" ht="67.5" x14ac:dyDescent="0.25">
      <c r="A12" s="12" t="str">
        <f t="shared" si="3"/>
        <v>IMG03</v>
      </c>
      <c r="B12" s="62" t="s">
        <v>195</v>
      </c>
      <c r="C12" s="20" t="str">
        <f t="shared" si="0"/>
        <v>Cuaderno de Estudio</v>
      </c>
      <c r="D12" s="63" t="s">
        <v>192</v>
      </c>
      <c r="E12" s="63" t="s">
        <v>153</v>
      </c>
      <c r="F12" s="13" t="str">
        <f t="shared" si="4"/>
        <v>CN_08_10_CO_IMG03_small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CN_08_10_CO_IMG03_zoom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199</v>
      </c>
      <c r="K12" s="64"/>
      <c r="O12" s="2" t="str">
        <f>'Definición técnica de imagenes'!A18</f>
        <v>Diaporama F1</v>
      </c>
    </row>
    <row r="13" spans="1:16" s="11" customFormat="1" ht="67.5" x14ac:dyDescent="0.25">
      <c r="A13" s="12" t="str">
        <f t="shared" si="3"/>
        <v>IMG04</v>
      </c>
      <c r="B13" s="62" t="s">
        <v>196</v>
      </c>
      <c r="C13" s="20" t="str">
        <f t="shared" si="0"/>
        <v>Cuaderno de Estudio</v>
      </c>
      <c r="D13" s="63" t="s">
        <v>192</v>
      </c>
      <c r="E13" s="63" t="s">
        <v>153</v>
      </c>
      <c r="F13" s="13" t="str">
        <f t="shared" si="4"/>
        <v>CN_08_10_CO_IMG04_small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CN_08_10_CO_IMG04_zoom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200</v>
      </c>
      <c r="K13" s="64"/>
      <c r="O13" s="2" t="str">
        <f>'Definición técnica de imagenes'!A19</f>
        <v>F4</v>
      </c>
    </row>
    <row r="14" spans="1:16" s="11" customFormat="1" ht="74.25" customHeight="1" x14ac:dyDescent="0.25">
      <c r="A14" s="12" t="str">
        <f t="shared" si="3"/>
        <v>IMG05</v>
      </c>
      <c r="B14" s="62">
        <v>222348769</v>
      </c>
      <c r="C14" s="20" t="str">
        <f t="shared" si="0"/>
        <v>Cuaderno de Estudio</v>
      </c>
      <c r="D14" s="63" t="s">
        <v>192</v>
      </c>
      <c r="E14" s="63" t="s">
        <v>153</v>
      </c>
      <c r="F14" s="13" t="str">
        <f t="shared" si="4"/>
        <v>CN_08_10_CO_IMG05_small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CN_08_10_CO_IMG05_zoom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201</v>
      </c>
      <c r="K14" s="64"/>
      <c r="O14" s="2" t="str">
        <f>'Definición técnica de imagenes'!A22</f>
        <v>F6</v>
      </c>
    </row>
    <row r="15" spans="1:16" s="11" customFormat="1" ht="63" customHeight="1" x14ac:dyDescent="0.25">
      <c r="A15" s="12" t="str">
        <f t="shared" si="3"/>
        <v>IMG06</v>
      </c>
      <c r="B15" s="62" t="s">
        <v>197</v>
      </c>
      <c r="C15" s="20" t="str">
        <f t="shared" si="0"/>
        <v>Cuaderno de Estudio</v>
      </c>
      <c r="D15" s="63" t="s">
        <v>194</v>
      </c>
      <c r="E15" s="63" t="s">
        <v>154</v>
      </c>
      <c r="F15" s="13" t="str">
        <f t="shared" si="4"/>
        <v>CN_08_10_CO_IMG06_small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CN_08_10_CO_IMG06_zoom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202</v>
      </c>
      <c r="K15" s="66"/>
      <c r="O15" s="2" t="str">
        <f>'Definición técnica de imagenes'!A24</f>
        <v>F6B</v>
      </c>
    </row>
    <row r="16" spans="1:16" s="11" customFormat="1" ht="131.25" customHeight="1" x14ac:dyDescent="0.3">
      <c r="A16" s="12" t="str">
        <f t="shared" si="3"/>
        <v>IMG07</v>
      </c>
      <c r="B16" s="62" t="s">
        <v>203</v>
      </c>
      <c r="C16" s="20" t="str">
        <f t="shared" si="0"/>
        <v>Cuaderno de Estudio</v>
      </c>
      <c r="D16" s="63" t="s">
        <v>194</v>
      </c>
      <c r="E16" s="63" t="s">
        <v>153</v>
      </c>
      <c r="F16" s="13" t="str">
        <f t="shared" si="4"/>
        <v>CN_08_10_CO_IMG07_small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CN_08_10_CO_IMG07_zoom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204</v>
      </c>
      <c r="K16" s="68" t="s">
        <v>205</v>
      </c>
      <c r="O16" s="2" t="str">
        <f>'Definición técnica de imagenes'!A25</f>
        <v>F7</v>
      </c>
    </row>
    <row r="17" spans="1:15" s="11" customFormat="1" ht="115.5" customHeight="1" x14ac:dyDescent="0.25">
      <c r="A17" s="12" t="str">
        <f t="shared" si="3"/>
        <v>IMG08</v>
      </c>
      <c r="B17" s="62" t="s">
        <v>206</v>
      </c>
      <c r="C17" s="20" t="str">
        <f t="shared" si="0"/>
        <v>Cuaderno de Estudio</v>
      </c>
      <c r="D17" s="63" t="s">
        <v>194</v>
      </c>
      <c r="E17" s="63" t="s">
        <v>154</v>
      </c>
      <c r="F17" s="13" t="str">
        <f t="shared" si="4"/>
        <v>CN_08_10_CO_IMG08_small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CN_08_10_CO_IMG08_zoom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209</v>
      </c>
      <c r="K17" s="66" t="s">
        <v>207</v>
      </c>
      <c r="O17" s="2" t="str">
        <f>'Definición técnica de imagenes'!A27</f>
        <v>F7B</v>
      </c>
    </row>
    <row r="18" spans="1:15" s="11" customFormat="1" ht="105" customHeight="1" x14ac:dyDescent="0.25">
      <c r="A18" s="12" t="str">
        <f t="shared" si="3"/>
        <v>IMG09</v>
      </c>
      <c r="B18" s="109">
        <v>89798266</v>
      </c>
      <c r="C18" s="20" t="str">
        <f t="shared" si="0"/>
        <v>Cuaderno de Estudio</v>
      </c>
      <c r="D18" s="63" t="s">
        <v>194</v>
      </c>
      <c r="E18" s="63" t="s">
        <v>154</v>
      </c>
      <c r="F18" s="13" t="str">
        <f t="shared" si="4"/>
        <v>CN_08_10_CO_IMG09_small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CN_08_10_CO_IMG09_zoom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208</v>
      </c>
      <c r="K18" s="66"/>
      <c r="O18" s="2" t="str">
        <f>'Definición técnica de imagenes'!A30</f>
        <v>F8</v>
      </c>
    </row>
    <row r="19" spans="1:15" s="11" customFormat="1" ht="83.25" customHeight="1" x14ac:dyDescent="0.3">
      <c r="A19" s="12" t="str">
        <f t="shared" ref="A19:A50" si="6">IF(OR(B19&lt;&gt;"",J19&lt;&gt;""),CONCATENATE(LEFT(A18,3),IF(MID(A18,4,2)+1&lt;10,CONCATENATE("0",MID(A18,4,2)+1),MID(A18,4,2)+1)),"")</f>
        <v>IMG10</v>
      </c>
      <c r="B19" s="62">
        <v>199912952</v>
      </c>
      <c r="C19" s="20" t="str">
        <f t="shared" si="0"/>
        <v>Cuaderno de Estudio</v>
      </c>
      <c r="D19" s="63" t="s">
        <v>194</v>
      </c>
      <c r="E19" s="63" t="s">
        <v>153</v>
      </c>
      <c r="F19" s="13" t="str">
        <f t="shared" si="4"/>
        <v>CN_08_10_CO_IMG10_small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CN_08_10_CO_IMG10_zoom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210</v>
      </c>
      <c r="K19" s="68"/>
      <c r="O19" s="2" t="str">
        <f>'Definición técnica de imagenes'!A31</f>
        <v>F10</v>
      </c>
    </row>
    <row r="20" spans="1:15" s="11" customFormat="1" ht="75.75" customHeight="1" x14ac:dyDescent="0.25">
      <c r="A20" s="12" t="str">
        <f t="shared" si="6"/>
        <v>IMG11</v>
      </c>
      <c r="B20" s="62">
        <v>174547376</v>
      </c>
      <c r="C20" s="20" t="str">
        <f t="shared" si="0"/>
        <v>Cuaderno de Estudio</v>
      </c>
      <c r="D20" s="63" t="s">
        <v>192</v>
      </c>
      <c r="E20" s="63" t="s">
        <v>153</v>
      </c>
      <c r="F20" s="13" t="str">
        <f t="shared" si="4"/>
        <v>CN_08_10_CO_IMG11_small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CN_08_10_CO_IMG11_zoom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211</v>
      </c>
      <c r="K20" s="66"/>
      <c r="O20" s="2" t="str">
        <f>'Definición técnica de imagenes'!A32</f>
        <v>F10B</v>
      </c>
    </row>
    <row r="21" spans="1:15" s="11" customFormat="1" ht="84.75" customHeight="1" x14ac:dyDescent="0.25">
      <c r="A21" s="12" t="str">
        <f t="shared" si="6"/>
        <v>IMG12</v>
      </c>
      <c r="B21" s="62" t="s">
        <v>212</v>
      </c>
      <c r="C21" s="20" t="str">
        <f t="shared" si="0"/>
        <v>Cuaderno de Estudio</v>
      </c>
      <c r="D21" s="63" t="s">
        <v>192</v>
      </c>
      <c r="E21" s="63" t="s">
        <v>154</v>
      </c>
      <c r="F21" s="13" t="str">
        <f t="shared" si="4"/>
        <v>CN_08_10_CO_IMG12_small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CN_08_10_CO_IMG12_zoom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213</v>
      </c>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 PC</cp:lastModifiedBy>
  <dcterms:created xsi:type="dcterms:W3CDTF">2014-07-01T23:43:25Z</dcterms:created>
  <dcterms:modified xsi:type="dcterms:W3CDTF">2015-12-18T15:59:35Z</dcterms:modified>
</cp:coreProperties>
</file>