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0720" windowHeight="173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<sst xmlns="http://schemas.openxmlformats.org/spreadsheetml/2006/main" count="334" uniqueCount="219">
  <si>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</si>
  <si>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</si>
  <si>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</si>
  <si>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</si>
  <si>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</si>
  <si>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</si>
  <si>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</si>
  <si>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</si>
  <si>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</si>
  <si>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</si>
  <si>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</si>
  <si>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</si>
  <si>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</si>
  <si>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</si>
  <si>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</si>
  <si>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</si>
  <si>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</si>
  <si>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</si>
  <si>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</si>
  <si>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</si>
  <si>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</si>
  <si>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</si>
  <si>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</si>
  <si>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</si>
  <si>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</si>
  <si>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</si>
  <si>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</si>
  <si>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</si>
  <si>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</si>
  <si>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</si>
  <si>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</si>
  <si>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</si>
  <si>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</si>
  <si>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</si>
  <si>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</si>
  <si>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</si>
  <si>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</si>
  <si>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</si>
  <si>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</si>
  <si>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</si>
  <si>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</si>
  <si>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</si>
  <si>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</si>
  <si>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</si>
  <si>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</si>
  <si>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</si>
  <si>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</si>
  <si>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</si>
  <si>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</si>
  <si>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</si>
  <si>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</si>
  <si>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</si>
  <si>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</si>
  <si>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</si>
  <si>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</si>
  <si>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</si>
  <si>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</si>
  <si>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</si>
  <si>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</si>
  <si>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</si>
  <si>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</si>
  <si>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</si>
  <si>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</si>
  <si>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</si>
  <si>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</si>
  <si>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</si>
  <si>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</si>
  <si>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</si>
  <si>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</si>
  <si>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</si>
  <si>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</si>
  <si>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</si>
  <si>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</si>
  <si>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</si>
  <si>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</si>
  <si>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</si>
  <si>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</si>
  <si>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</si>
  <si>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</si>
  <si>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</si>
  <si>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</si>
  <si>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</si>
  <si>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</si>
  <si>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</si>
  <si>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</si>
  <si>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</si>
  <si>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</si>
  <si>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</si>
  <si>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</si>
  <si>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</si>
  <si>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</si>
  <si>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</si>
  <si>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</si>
  <si>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</si>
  <si>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</si>
  <si>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</si>
  <si>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</si>
  <si>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</si>
  <si>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</si>
  <si>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</si>
  <si>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</si>
  <si>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</si>
  <si>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</si>
  <si>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</si>
  <si>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</si>
  <si>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</si>
  <si>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</si>
  <si>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</si>
  <si>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</si>
  <si>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</si>
  <si>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</si>
  <si>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</si>
  <si>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</si>
  <si>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</si>
  <si>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</si>
  <si>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</si>
  <si>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</si>
  <si>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</si>
  <si>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</si>
  <si>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</si>
  <si>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</si>
  <si>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</si>
  <si>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</si>
  <si>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</si>
  <si>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</si>
  <si>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</si>
  <si>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</si>
  <si>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</si>
  <si>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</si>
  <si>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</si>
  <si>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</si>
  <si>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</si>
  <si>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</si>
  <si>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</si>
  <si>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</si>
  <si>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</si>
  <si>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</si>
  <si>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</si>
  <si>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</si>
  <si>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</si>
  <si>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</si>
  <si>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</si>
  <si>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</si>
  <si>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</si>
  <si>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</si>
  <si>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</si>
  <si>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Cuaderno de Estudio</t>
  </si>
  <si>
    <t>CN_06_03_CO</t>
  </si>
  <si>
    <t>Aula Planeta /1° ESO/ciencias naturales/cuaderno de estudio/los seres vivos/la composición de los seres vivos</t>
  </si>
  <si>
    <t>Fotografía</t>
  </si>
  <si>
    <t>Vertical</t>
  </si>
  <si>
    <t>Mujer tomando agua</t>
  </si>
  <si>
    <t>IMG02</t>
  </si>
  <si>
    <t>http://web.educastur.princast.es/proyectos/formadultos/unidades/los_seres_vivos/ud2/6_3.html</t>
  </si>
  <si>
    <t>Horizontal</t>
  </si>
  <si>
    <t>Niveles de organización de un ser humano (sistema muscular)</t>
  </si>
  <si>
    <t>IMG03</t>
  </si>
  <si>
    <t>http://www.geonomia.org/dokuwiki/doku.php?id=reproduccion_asexual</t>
  </si>
  <si>
    <t>Proceso de gemación y fragmentación en hidra y estrella de mar</t>
  </si>
  <si>
    <t>IMG04</t>
  </si>
  <si>
    <t>Árbol filogenético de la vida, los tres dominios</t>
  </si>
  <si>
    <t>IMG05</t>
  </si>
  <si>
    <t>Estructura de un virus</t>
  </si>
  <si>
    <t>IMG06</t>
  </si>
  <si>
    <t>http://www.visualphotos.com/photo/1x6541878/methanosarcina_mazei_archaea_coloured_sem_b244041.jpg</t>
  </si>
  <si>
    <t>IMG07</t>
  </si>
  <si>
    <t>http://1.bp.blogspot.com/-GOyy14I0vpo/Tn22VseAJ6I/AAAAAAAAAQw/wnaZE5-VcBY/s1600/Fuentes+termales+en+Yellowstone.jpg</t>
  </si>
  <si>
    <t>Arqueas en fuentes termales de Yellowstone</t>
  </si>
  <si>
    <t>IMG08</t>
  </si>
  <si>
    <t>Célula bacteriana</t>
  </si>
  <si>
    <t>IMG09</t>
  </si>
  <si>
    <t>https://cnho.files.wordpress.com/2010/02/biparticion.jpg</t>
  </si>
  <si>
    <t>Fisión binaria o bipartición</t>
  </si>
  <si>
    <t>IMG10</t>
  </si>
  <si>
    <t>http://ejemplosde.info/wp-content/uploads/2013/09/Ejemplos-de-bacterias-caracter%C3%ADsticas.jpg</t>
  </si>
  <si>
    <t>Formas bacterianas</t>
  </si>
  <si>
    <t>IMG11</t>
  </si>
  <si>
    <t>http://www.estudiaronline.org/blog/wp-content/uploads/2013/08/Biodiesel-algas.jpg</t>
  </si>
  <si>
    <t>Alga Volvox</t>
  </si>
  <si>
    <t>IMG12</t>
  </si>
  <si>
    <t>https://www.msu.edu/course/zol/316/lsppscope.htm</t>
  </si>
  <si>
    <t>Protozoo leishmania</t>
  </si>
  <si>
    <t>IMG13</t>
  </si>
  <si>
    <t>Paramecio</t>
  </si>
  <si>
    <t>IMG14</t>
  </si>
  <si>
    <t>Mohos, levaduras y setas</t>
  </si>
  <si>
    <t>Las tres imágenes se unen según instrucción: la primera (moho) a la izquierda; la segunda (levadura) en el centro, y la tercera (seta) en la derecha.</t>
  </si>
  <si>
    <t>IMG15</t>
  </si>
  <si>
    <t>http://www.diversidadmicrobiana.com/index.php?option=com_content&amp;id=690&amp;Itemid=771</t>
  </si>
  <si>
    <t>Estructura de un hongo filamentoso</t>
  </si>
  <si>
    <t>IMG16</t>
  </si>
  <si>
    <t>http://es.wikipedia.org/wiki/Anatom%C3%ADa_de_los_hongos#mediaviewer/File:Amanita_Cesarea_(diagrama).png</t>
  </si>
  <si>
    <t>Estructura de una seta</t>
  </si>
  <si>
    <t>IMG17</t>
  </si>
  <si>
    <t>Musgos, hepáticas y antoceros</t>
  </si>
  <si>
    <t>IMG18</t>
  </si>
  <si>
    <t xml:space="preserve">Pteridofitas </t>
  </si>
  <si>
    <t>IMG19</t>
  </si>
  <si>
    <t xml:space="preserve">Espermatofitas: gimnospermas y angiospermas </t>
  </si>
  <si>
    <t>Unir las dos imágenes; la primera (gimnospermas) a la izquierda, y la segunda (angiospermas) a la derecha.</t>
  </si>
  <si>
    <t>IMG20</t>
  </si>
  <si>
    <t>http://www.ecured.cu/images/3/37/Tejodo_Vegetal.jpg</t>
  </si>
  <si>
    <t>Tejidos vegetales</t>
  </si>
  <si>
    <t>IMG21</t>
  </si>
  <si>
    <t>IMG22</t>
  </si>
  <si>
    <t>Collage de animales</t>
  </si>
  <si>
    <t>IMG23</t>
  </si>
  <si>
    <t>https://dsmbio.files.wordpress.com/2010/05/clip_image0022.jpg</t>
  </si>
  <si>
    <t>Tejidos animales</t>
  </si>
  <si>
    <t>Fausto Sáenz Jiménez</t>
  </si>
  <si>
    <t>https://lh5.googleusercontent.com/-eq5pX-_geyU/UdbyGKmzreI/AAAAAAAAEqc/w6_-4BRDMtQ/w958-h560-no/figure_01_11_labeled.jpg</t>
  </si>
  <si>
    <t>Methanosarcina</t>
  </si>
  <si>
    <t>Moho 171014882
Levaduras 48176035
Setas 209302096</t>
  </si>
  <si>
    <t>Musgo 88706353
Hepática 189177146
Antocero 230136289</t>
  </si>
  <si>
    <t>Las tres imágenes se unen según instrucción: la primera (musgo) a la izquierda; la segunda (hepática) en el centro, y la tercera (antocero) en la derecha.</t>
  </si>
  <si>
    <t>Gimnosperma 53029285 Angiospermas 103170473</t>
  </si>
  <si>
    <t>Fotosintesis</t>
  </si>
  <si>
    <t>Traducir el texto de la imagen en inglés así: Oxygen: Oxígeno, Carbo dioxide: Dióxido de carbono, Sugar: Azucar, Light energy: luz del sol, water: agua, minerals: minerales</t>
  </si>
  <si>
    <t>CREDITO: «Amanita Cesarea (diagrama)» de Arturo D. Castillo (Zoram.hakaan) - Trabajo propio. Disponible bajo la licencia CC BY 3.0 vía Wikimedia Commons - http://commons.wikimedia.org/wiki/File:Amanita_Cesarea_(diagrama).png#/media/File:Amanita_Cesarea_(diagrama).png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</si>
</sst>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5"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965200</xdr:rowOff>
        </xdr:from>
        <xdr:to>
          <xdr:col>2</xdr:col>
          <xdr:colOff>2032000</xdr:colOff>
          <xdr:row>15</xdr:row>
          <xdr:rowOff>1422400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965200</xdr:rowOff>
        </xdr:from>
        <xdr:to>
          <xdr:col>3</xdr:col>
          <xdr:colOff>1663700</xdr:colOff>
          <xdr:row>15</xdr:row>
          <xdr:rowOff>1422400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965200</xdr:rowOff>
        </xdr:from>
        <xdr:to>
          <xdr:col>4</xdr:col>
          <xdr:colOff>1663700</xdr:colOff>
          <xdr:row>15</xdr:row>
          <xdr:rowOff>1422400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965200</xdr:rowOff>
        </xdr:from>
        <xdr:to>
          <xdr:col>5</xdr:col>
          <xdr:colOff>1663700</xdr:colOff>
          <xdr:row>15</xdr:row>
          <xdr:rowOff>1422400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12700</xdr:rowOff>
        </xdr:from>
        <xdr:to>
          <xdr:col>2</xdr:col>
          <xdr:colOff>2070100</xdr:colOff>
          <xdr:row>4</xdr:row>
          <xdr:rowOff>469900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2082800</xdr:colOff>
          <xdr:row>4</xdr:row>
          <xdr:rowOff>12700</xdr:rowOff>
        </xdr:from>
        <xdr:to>
          <xdr:col>3</xdr:col>
          <xdr:colOff>1727200</xdr:colOff>
          <xdr:row>4</xdr:row>
          <xdr:rowOff>469900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469900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eb.educastur.princast.es/proyectos/formadultos/unidades/los_seres_vivos/ud2/6_3.html"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24" zoomScale="120" zoomScaleNormal="120" zoomScalePageLayoutView="120" workbookViewId="0">
      <selection activeCell="K24" sqref="K24"/>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5" thickBot="1">
      <c r="A1" s="1"/>
      <c r="B1" s="1"/>
      <c r="C1" s="1"/>
      <c r="D1" s="1"/>
      <c r="F1" s="1"/>
      <c r="G1" s="1"/>
      <c r="H1" s="47"/>
      <c r="I1" s="47"/>
      <c r="J1" s="16"/>
      <c r="K1" s="16"/>
    </row>
    <row r="2" spans="1:16" ht="15.75">
      <c r="A2" s="1"/>
      <c r="B2" s="3" t="s">
        <v>129</v>
      </c>
      <c r="C2" s="84" t="s">
        <v>22</v>
      </c>
      <c r="D2" s="85"/>
      <c r="F2" s="77" t="s">
        <v>0</v>
      </c>
      <c r="G2" s="78"/>
      <c r="H2" s="47"/>
      <c r="I2" s="47"/>
      <c r="J2" s="16"/>
    </row>
    <row r="3" spans="1:16" ht="15.75">
      <c r="A3" s="1"/>
      <c r="B3" s="4" t="s">
        <v>8</v>
      </c>
      <c r="C3" s="86">
        <v>6</v>
      </c>
      <c r="D3" s="87"/>
      <c r="F3" s="79">
        <v>42105</v>
      </c>
      <c r="G3" s="80"/>
      <c r="H3" s="47"/>
      <c r="I3" s="47"/>
      <c r="J3" s="16"/>
    </row>
    <row r="4" spans="1:16" ht="16.5">
      <c r="A4" s="1"/>
      <c r="B4" s="4" t="s">
        <v>54</v>
      </c>
      <c r="C4" s="86" t="s">
        <v>145</v>
      </c>
      <c r="D4" s="87"/>
      <c r="E4" s="5"/>
      <c r="F4" s="46" t="s">
        <v>55</v>
      </c>
      <c r="G4" s="45" t="s">
        <v>146</v>
      </c>
      <c r="H4" s="47"/>
      <c r="I4" s="47"/>
      <c r="J4" s="16"/>
      <c r="K4" s="16"/>
    </row>
    <row r="5" spans="1:16" ht="16.5" thickBot="1">
      <c r="A5" s="1"/>
      <c r="B5" s="6" t="s">
        <v>1</v>
      </c>
      <c r="C5" s="88" t="s">
        <v>209</v>
      </c>
      <c r="D5" s="89"/>
      <c r="E5" s="5"/>
      <c r="F5" s="44" t="str">
        <f>IF(G4="Recurso","Motor del recurso","")</f>
        <v/>
      </c>
      <c r="G5" s="44"/>
      <c r="H5" s="47"/>
      <c r="I5" s="68"/>
      <c r="J5" s="16"/>
      <c r="K5" s="16"/>
    </row>
    <row r="6" spans="1:16" ht="16.5" thickBot="1">
      <c r="A6" s="1"/>
      <c r="B6" s="1"/>
      <c r="C6" s="1"/>
      <c r="D6" s="1"/>
      <c r="E6" s="7"/>
      <c r="F6" s="1"/>
      <c r="G6" s="1"/>
      <c r="H6" s="47"/>
      <c r="I6" s="47"/>
      <c r="J6" s="16"/>
      <c r="K6" s="16"/>
    </row>
    <row r="7" spans="1:16" ht="15" customHeight="1">
      <c r="A7" s="1"/>
      <c r="B7" s="31" t="s">
        <v>40</v>
      </c>
      <c r="C7" s="8" t="s">
        <v>147</v>
      </c>
      <c r="D7" s="30" t="s">
        <v>39</v>
      </c>
      <c r="F7" s="1"/>
      <c r="G7" s="1"/>
      <c r="H7" s="1"/>
      <c r="I7" s="1"/>
      <c r="J7" s="16"/>
      <c r="K7" s="16"/>
    </row>
    <row r="8" spans="1:16" s="9" customFormat="1" ht="16.5" thickBot="1">
      <c r="A8" s="10"/>
      <c r="B8" s="10"/>
      <c r="C8" s="10"/>
      <c r="D8" s="11"/>
      <c r="E8" s="11"/>
      <c r="F8" s="81" t="s">
        <v>62</v>
      </c>
      <c r="G8" s="82"/>
      <c r="H8" s="82"/>
      <c r="I8" s="83"/>
      <c r="J8" s="18"/>
      <c r="K8" s="12"/>
      <c r="L8" s="2"/>
      <c r="M8" s="2"/>
      <c r="N8" s="2"/>
      <c r="O8" s="2"/>
      <c r="P8" s="2"/>
    </row>
    <row r="9" spans="1:16" ht="26.25" thickBot="1">
      <c r="A9" s="27" t="s">
        <v>2</v>
      </c>
      <c r="B9" s="24" t="s">
        <v>9</v>
      </c>
      <c r="C9" s="23" t="s">
        <v>3</v>
      </c>
      <c r="D9" s="23" t="s">
        <v>4</v>
      </c>
      <c r="E9" s="23" t="s">
        <v>5</v>
      </c>
      <c r="F9" s="67" t="s">
        <v>61</v>
      </c>
      <c r="G9" s="67" t="s">
        <v>59</v>
      </c>
      <c r="H9" s="67" t="s">
        <v>60</v>
      </c>
      <c r="I9" s="67" t="s">
        <v>121</v>
      </c>
      <c r="J9" s="24" t="s">
        <v>6</v>
      </c>
      <c r="K9" s="25" t="s">
        <v>7</v>
      </c>
    </row>
    <row r="10" spans="1:16" s="12" customFormat="1" ht="81">
      <c r="A10" s="13" t="s">
        <v>142</v>
      </c>
      <c r="B10" s="13" t="s">
        <v>148</v>
      </c>
      <c r="C10" s="26" t="str">
        <f>IF(OR(B10&lt;&gt;"",J10&lt;&gt;""),IF($G$4="Recurso",CONCATENATE($G$4," ",$G$5),$G$4),"")</f>
        <v>Cuaderno de Estudio</v>
      </c>
      <c r="D10" s="14" t="s">
        <v>149</v>
      </c>
      <c r="E10" s="14" t="s">
        <v>150</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54">
      <c r="A11" s="13" t="s">
        <v>152</v>
      </c>
      <c r="B11" s="71" t="s">
        <v>153</v>
      </c>
      <c r="C11" s="26" t="str">
        <f t="shared" ref="C11:C74" si="0">IF(OR(B11&lt;&gt;"",J11&lt;&gt;""),IF($G$4="Recurso",CONCATENATE($G$4," ",$G$5),$G$4),"")</f>
        <v>Cuaderno de Estudio</v>
      </c>
      <c r="D11" s="14" t="s">
        <v>149</v>
      </c>
      <c r="E11" s="14" t="s">
        <v>154</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72" t="s">
        <v>155</v>
      </c>
      <c r="K11" s="15"/>
    </row>
    <row r="12" spans="1:16" s="12" customFormat="1" ht="54">
      <c r="A12" s="73" t="s">
        <v>156</v>
      </c>
      <c r="B12" s="73" t="s">
        <v>157</v>
      </c>
      <c r="C12" s="26" t="str">
        <f t="shared" si="0"/>
        <v>Cuaderno de Estudio</v>
      </c>
      <c r="D12" s="14" t="s">
        <v>149</v>
      </c>
      <c r="E12" s="14" t="s">
        <v>154</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72" t="s">
        <v>158</v>
      </c>
      <c r="K12" s="19"/>
    </row>
    <row r="13" spans="1:16" s="12" customFormat="1" ht="94.5">
      <c r="A13" s="73" t="s">
        <v>159</v>
      </c>
      <c r="B13" s="73" t="s">
        <v>210</v>
      </c>
      <c r="C13" s="26" t="str">
        <f t="shared" si="0"/>
        <v>Cuaderno de Estudio</v>
      </c>
      <c r="D13" s="14" t="s">
        <v>149</v>
      </c>
      <c r="E13" s="14" t="s">
        <v>154</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72" t="s">
        <v>160</v>
      </c>
      <c r="K13" s="19"/>
    </row>
    <row r="14" spans="1:16" s="12" customFormat="1" ht="67.5">
      <c r="A14" s="73" t="s">
        <v>161</v>
      </c>
      <c r="B14" s="13" t="s">
        <v>164</v>
      </c>
      <c r="C14" s="26" t="str">
        <f t="shared" si="0"/>
        <v>Cuaderno de Estudio</v>
      </c>
      <c r="D14" s="14" t="s">
        <v>149</v>
      </c>
      <c r="E14" s="14" t="s">
        <v>154</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72" t="s">
        <v>211</v>
      </c>
      <c r="K14" s="19"/>
    </row>
    <row r="15" spans="1:16" s="12" customFormat="1" ht="108">
      <c r="A15" s="73" t="s">
        <v>163</v>
      </c>
      <c r="B15" s="73" t="s">
        <v>166</v>
      </c>
      <c r="C15" s="26" t="str">
        <f t="shared" si="0"/>
        <v>Cuaderno de Estudio</v>
      </c>
      <c r="D15" s="14" t="s">
        <v>149</v>
      </c>
      <c r="E15" s="14" t="s">
        <v>154</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74" t="s">
        <v>167</v>
      </c>
      <c r="K15" s="20"/>
    </row>
    <row r="16" spans="1:16" s="12" customFormat="1" ht="14.25">
      <c r="A16" s="73" t="s">
        <v>165</v>
      </c>
      <c r="B16" s="73">
        <v>145028542</v>
      </c>
      <c r="C16" s="26" t="str">
        <f t="shared" si="0"/>
        <v>Cuaderno de Estudio</v>
      </c>
      <c r="D16" s="14" t="s">
        <v>149</v>
      </c>
      <c r="E16" s="14" t="s">
        <v>154</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74" t="s">
        <v>169</v>
      </c>
      <c r="K16" s="28"/>
    </row>
    <row r="17" spans="1:11" s="12" customFormat="1" ht="40.5">
      <c r="A17" s="73" t="s">
        <v>168</v>
      </c>
      <c r="B17" s="73" t="s">
        <v>171</v>
      </c>
      <c r="C17" s="26" t="str">
        <f>IF(OR(B17&lt;&gt;"",J17&lt;&gt;""),IF($G$4="Recurso",CONCATENATE($G$4," ",$G$5),$G$4),"")</f>
        <v>Cuaderno de Estudio</v>
      </c>
      <c r="D17" s="14" t="s">
        <v>149</v>
      </c>
      <c r="E17" s="14" t="s">
        <v>154</v>
      </c>
      <c r="F17" s="14" t="str">
        <f>IF(OR(B17&lt;&gt;"",J17&lt;&gt;""),CONCATENATE($C$7,"_",$A17,IF($G$4="Cuaderno de Estudio","_small",CONCATENATE(IF(I17="","","n"),IF(LEFT($G$5,1)="F",".jpg",".png")))),"")</f>
        <v>CN_06_03_CO_IMG08_small</v>
      </c>
      <c r="G17" s="14" t="str">
        <f>IF(F17&lt;&gt;"",IF($G$4="Recurso",IF(LEFT($G$5,1)="M",VLOOKUP($G$5,'Definición técnica de imagenes'!$A$3:$G$17,5,FALSE),IF($G$5="F1",'Definición técnica de imagenes'!$E$15,'Definición técnica de imagenes'!$F$13)),'Definición técnica de imagenes'!$E$16),"")</f>
        <v>526 x 370 px</v>
      </c>
      <c r="H17" s="14" t="str">
        <f>IF(AND(I17&lt;&gt;"",I17&lt;&gt;0),IF(OR(B17&lt;&gt;"",J17&lt;&gt;""),CONCATENATE($C$7,"_",$A17,IF($G$4="Cuaderno de Estudio","_zoom",CONCATENATE("a",IF(LEFT($G$5,1)="F",".jpg",".png")))),""),"")</f>
        <v>CN_06_03_CO_IMG08_zoom</v>
      </c>
      <c r="I17" s="14" t="str">
        <f>IF(OR(B17&lt;&gt;"",J17&lt;&gt;""),IF($G$4="Recurso",IF(LEFT($G$5,1)="M",IF(VLOOKUP($G$5,'Definición técnica de imagenes'!$A$3:$G$17,6,FALSE)=0,"",VLOOKUP($G$5,'Definición técnica de imagenes'!$A$3:$G$17,6,FALSE)),IF($G$5="F1","","")),'Definición técnica de imagenes'!$F$16),"")</f>
        <v>800 x 600 px</v>
      </c>
      <c r="J17" s="74" t="s">
        <v>172</v>
      </c>
      <c r="K17" s="20"/>
    </row>
    <row r="18" spans="1:11" s="12" customFormat="1" ht="81">
      <c r="A18" s="73" t="s">
        <v>170</v>
      </c>
      <c r="B18" s="73" t="s">
        <v>174</v>
      </c>
      <c r="C18" s="26" t="str">
        <f>IF(OR(B18&lt;&gt;"",J18&lt;&gt;""),IF($G$4="Recurso",CONCATENATE($G$4," ",$G$5),$G$4),"")</f>
        <v>Cuaderno de Estudio</v>
      </c>
      <c r="D18" s="14" t="s">
        <v>149</v>
      </c>
      <c r="E18" s="14" t="s">
        <v>150</v>
      </c>
      <c r="F18" s="14" t="str">
        <f>IF(OR(B18&lt;&gt;"",J18&lt;&gt;""),CONCATENATE($C$7,"_",$A18,IF($G$4="Cuaderno de Estudio","_small",CONCATENATE(IF(I18="","","n"),IF(LEFT($G$5,1)="F",".jpg",".png")))),"")</f>
        <v>CN_06_03_CO_IMG09_small</v>
      </c>
      <c r="G18" s="14" t="str">
        <f>IF(F18&lt;&gt;"",IF($G$4="Recurso",IF(LEFT($G$5,1)="M",VLOOKUP($G$5,'Definición técnica de imagenes'!$A$3:$G$17,5,FALSE),IF($G$5="F1",'Definición técnica de imagenes'!$E$15,'Definición técnica de imagenes'!$F$13)),'Definición técnica de imagenes'!$E$16),"")</f>
        <v>526 x 370 px</v>
      </c>
      <c r="H18" s="14" t="str">
        <f>IF(AND(I18&lt;&gt;"",I18&lt;&gt;0),IF(OR(B18&lt;&gt;"",J18&lt;&gt;""),CONCATENATE($C$7,"_",$A18,IF($G$4="Cuaderno de Estudio","_zoom",CONCATENATE("a",IF(LEFT($G$5,1)="F",".jpg",".png")))),""),"")</f>
        <v>CN_06_03_CO_IMG09_zoom</v>
      </c>
      <c r="I18" s="14" t="str">
        <f>IF(OR(B18&lt;&gt;"",J18&lt;&gt;""),IF($G$4="Recurso",IF(LEFT($G$5,1)="M",IF(VLOOKUP($G$5,'Definición técnica de imagenes'!$A$3:$G$17,6,FALSE)=0,"",VLOOKUP($G$5,'Definición técnica de imagenes'!$A$3:$G$17,6,FALSE)),IF($G$5="F1","","")),'Definición técnica de imagenes'!$F$16),"")</f>
        <v>800 x 600 px</v>
      </c>
      <c r="J18" s="75" t="s">
        <v>175</v>
      </c>
      <c r="K18" s="20"/>
    </row>
    <row r="19" spans="1:11" s="12" customFormat="1" ht="54">
      <c r="A19" s="73" t="s">
        <v>173</v>
      </c>
      <c r="B19" s="73" t="s">
        <v>177</v>
      </c>
      <c r="C19" s="26" t="str">
        <f>IF(OR(B19&lt;&gt;"",J19&lt;&gt;""),IF($G$4="Recurso",CONCATENATE($G$4," ",$G$5),$G$4),"")</f>
        <v>Cuaderno de Estudio</v>
      </c>
      <c r="D19" s="14" t="s">
        <v>149</v>
      </c>
      <c r="E19" s="14" t="s">
        <v>154</v>
      </c>
      <c r="F19" s="14" t="str">
        <f>IF(OR(B19&lt;&gt;"",J19&lt;&gt;""),CONCATENATE($C$7,"_",$A19,IF($G$4="Cuaderno de Estudio","_small",CONCATENATE(IF(I19="","","n"),IF(LEFT($G$5,1)="F",".jpg",".png")))),"")</f>
        <v>CN_06_03_CO_IMG10_small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CN_06_03_CO_IMG10_zoom</v>
      </c>
      <c r="I19" s="14" t="str">
        <f>IF(OR(B19&lt;&gt;"",J19&lt;&gt;""),IF($G$4="Recurso",IF(LEFT($G$5,1)="M",IF(VLOOKUP($G$5,'Definición técnica de imagenes'!$A$3:$G$17,6,FALSE)=0,"",VLOOKUP($G$5,'Definición técnica de imagenes'!$A$3:$G$17,6,FALSE)),IF($G$5="F1","","")),'Definición técnica de imagenes'!$F$16),"")</f>
        <v>800 x 600 px</v>
      </c>
      <c r="J19" s="72" t="s">
        <v>178</v>
      </c>
      <c r="K19" s="28"/>
    </row>
    <row r="20" spans="1:11" s="12" customFormat="1" ht="40.5">
      <c r="A20" s="73" t="s">
        <v>176</v>
      </c>
      <c r="B20" s="73" t="s">
        <v>180</v>
      </c>
      <c r="C20" s="26" t="str">
        <f t="shared" si="0"/>
        <v>Cuaderno de Estudio</v>
      </c>
      <c r="D20" s="14" t="s">
        <v>149</v>
      </c>
      <c r="E20" s="14" t="s">
        <v>154</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74" t="s">
        <v>181</v>
      </c>
      <c r="K20" s="20"/>
    </row>
    <row r="21" spans="1:11" s="12" customFormat="1" ht="15">
      <c r="A21" s="73" t="s">
        <v>179</v>
      </c>
      <c r="B21" s="73">
        <v>92979859</v>
      </c>
      <c r="C21" s="26" t="str">
        <f t="shared" si="0"/>
        <v>Cuaderno de Estudio</v>
      </c>
      <c r="D21" s="14" t="s">
        <v>149</v>
      </c>
      <c r="E21" s="14" t="s">
        <v>150</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76" t="s">
        <v>183</v>
      </c>
      <c r="K21" s="20"/>
    </row>
    <row r="22" spans="1:11" s="12" customFormat="1" ht="67.5">
      <c r="A22" s="73" t="s">
        <v>182</v>
      </c>
      <c r="B22" s="73" t="s">
        <v>212</v>
      </c>
      <c r="C22" s="26" t="str">
        <f t="shared" si="0"/>
        <v>Cuaderno de Estudio</v>
      </c>
      <c r="D22" s="14" t="s">
        <v>149</v>
      </c>
      <c r="E22" s="14" t="s">
        <v>154</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72" t="s">
        <v>185</v>
      </c>
      <c r="K22" s="72" t="s">
        <v>186</v>
      </c>
    </row>
    <row r="23" spans="1:11" s="12" customFormat="1" ht="52">
      <c r="A23" s="73" t="s">
        <v>184</v>
      </c>
      <c r="B23" s="73" t="s">
        <v>188</v>
      </c>
      <c r="C23" s="26" t="str">
        <f t="shared" si="0"/>
        <v>Cuaderno de Estudio</v>
      </c>
      <c r="D23" s="14" t="s">
        <v>149</v>
      </c>
      <c r="E23" s="14" t="s">
        <v>154</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76" t="s">
        <v>189</v>
      </c>
      <c r="K23" s="72"/>
    </row>
    <row r="24" spans="1:11" s="12" customFormat="1" ht="67.5" customHeight="1">
      <c r="A24" s="73" t="s">
        <v>187</v>
      </c>
      <c r="B24" s="73" t="s">
        <v>191</v>
      </c>
      <c r="C24" s="26" t="str">
        <f t="shared" si="0"/>
        <v>Cuaderno de Estudio</v>
      </c>
      <c r="D24" s="14" t="s">
        <v>149</v>
      </c>
      <c r="E24" s="14" t="s">
        <v>150</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76" t="s">
        <v>192</v>
      </c>
      <c r="K24" s="108" t="s">
        <v>218</v>
      </c>
    </row>
    <row r="25" spans="1:11" s="12" customFormat="1" ht="65">
      <c r="A25" s="73" t="s">
        <v>190</v>
      </c>
      <c r="B25" s="73" t="s">
        <v>213</v>
      </c>
      <c r="C25" s="26" t="str">
        <f t="shared" si="0"/>
        <v>Cuaderno de Estudio</v>
      </c>
      <c r="D25" s="14" t="s">
        <v>149</v>
      </c>
      <c r="E25" s="14" t="s">
        <v>154</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76" t="s">
        <v>194</v>
      </c>
      <c r="K25" s="72" t="s">
        <v>214</v>
      </c>
    </row>
    <row r="26" spans="1:11" s="12" customFormat="1" ht="15">
      <c r="A26" s="73" t="s">
        <v>193</v>
      </c>
      <c r="B26" s="73">
        <v>103713041</v>
      </c>
      <c r="C26" s="26" t="str">
        <f t="shared" si="0"/>
        <v>Cuaderno de Estudio</v>
      </c>
      <c r="D26" s="14" t="s">
        <v>149</v>
      </c>
      <c r="E26" s="14" t="s">
        <v>154</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72" t="s">
        <v>196</v>
      </c>
      <c r="K26" s="19"/>
    </row>
    <row r="27" spans="1:11" s="12" customFormat="1" ht="40.5" customHeight="1">
      <c r="A27" s="73" t="s">
        <v>195</v>
      </c>
      <c r="B27" s="73" t="s">
        <v>215</v>
      </c>
      <c r="C27" s="26" t="str">
        <f t="shared" si="0"/>
        <v>Cuaderno de Estudio</v>
      </c>
      <c r="D27" s="14" t="s">
        <v>149</v>
      </c>
      <c r="E27" s="14" t="s">
        <v>154</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72" t="s">
        <v>198</v>
      </c>
      <c r="K27" s="72" t="s">
        <v>199</v>
      </c>
    </row>
    <row r="28" spans="1:11" s="12" customFormat="1" ht="40.5">
      <c r="A28" s="73" t="s">
        <v>197</v>
      </c>
      <c r="B28" s="73" t="s">
        <v>201</v>
      </c>
      <c r="C28" s="26" t="str">
        <f t="shared" si="0"/>
        <v>Cuaderno de Estudio</v>
      </c>
      <c r="D28" s="14" t="s">
        <v>149</v>
      </c>
      <c r="E28" s="14" t="s">
        <v>154</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72" t="s">
        <v>202</v>
      </c>
      <c r="K28" s="72"/>
    </row>
    <row r="29" spans="1:11" s="12" customFormat="1" ht="81">
      <c r="A29" s="73" t="s">
        <v>200</v>
      </c>
      <c r="B29" s="73">
        <v>158144057</v>
      </c>
      <c r="C29" s="26" t="str">
        <f t="shared" si="0"/>
        <v>Cuaderno de Estudio</v>
      </c>
      <c r="D29" s="14" t="s">
        <v>149</v>
      </c>
      <c r="E29" s="14" t="s">
        <v>150</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72" t="s">
        <v>216</v>
      </c>
      <c r="K29" s="72" t="s">
        <v>217</v>
      </c>
    </row>
    <row r="30" spans="1:11" s="12" customFormat="1" ht="15">
      <c r="A30" s="73" t="s">
        <v>203</v>
      </c>
      <c r="B30" s="73">
        <v>116264749</v>
      </c>
      <c r="C30" s="26" t="str">
        <f t="shared" si="0"/>
        <v>Cuaderno de Estudio</v>
      </c>
      <c r="D30" s="14" t="s">
        <v>149</v>
      </c>
      <c r="E30" s="14" t="s">
        <v>154</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72" t="s">
        <v>205</v>
      </c>
      <c r="K30" s="19"/>
    </row>
    <row r="31" spans="1:11" s="12" customFormat="1" ht="40.5">
      <c r="A31" s="73" t="s">
        <v>204</v>
      </c>
      <c r="B31" s="73" t="s">
        <v>207</v>
      </c>
      <c r="C31" s="26" t="str">
        <f t="shared" si="0"/>
        <v>Cuaderno de Estudio</v>
      </c>
      <c r="D31" s="14" t="s">
        <v>149</v>
      </c>
      <c r="E31" s="14" t="s">
        <v>154</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72" t="s">
        <v>208</v>
      </c>
      <c r="K31" s="19"/>
    </row>
    <row r="32" spans="1:11" s="12" customFormat="1" ht="15">
      <c r="A32" s="73" t="s">
        <v>206</v>
      </c>
      <c r="B32" s="73">
        <v>13643572</v>
      </c>
      <c r="C32" s="26" t="str">
        <f t="shared" si="0"/>
        <v>Cuaderno de Estudio</v>
      </c>
      <c r="D32" s="14" t="s">
        <v>149</v>
      </c>
      <c r="E32" s="14" t="s">
        <v>150</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72" t="s">
        <v>162</v>
      </c>
      <c r="K32" s="19"/>
    </row>
    <row r="33" spans="1:11" s="12" customFormat="1">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1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ht="1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ht="1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ht="1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ht="1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ht="1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ht="1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ht="1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ht="1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ht="1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ht="1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ht="1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ht="1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ht="1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ht="1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ht="1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ht="1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ht="1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ht="1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ht="1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ht="1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ht="1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ht="1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ht="1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ht="1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ht="1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ht="1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ht="1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ht="1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ht="1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ht="1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ht="1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ht="1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ht="1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ht="1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9" customWidth="1"/>
    <col min="2" max="2" width="10.83203125" style="29"/>
    <col min="3" max="3" width="13.83203125" style="29" customWidth="1"/>
    <col min="4" max="4" width="11.33203125" style="29" customWidth="1"/>
    <col min="5" max="7" width="10.83203125" style="29"/>
    <col min="8" max="11" width="11" style="29" hidden="1" customWidth="1"/>
    <col min="12" max="16384" width="10.83203125" style="29"/>
  </cols>
  <sheetData>
    <row r="1" spans="1:11" ht="16.5" thickBot="1">
      <c r="A1" s="92" t="s">
        <v>38</v>
      </c>
      <c r="B1" s="93"/>
      <c r="C1" s="93"/>
      <c r="D1" s="93"/>
      <c r="E1" s="93"/>
      <c r="F1" s="94"/>
    </row>
    <row r="2" spans="1:11">
      <c r="A2" s="37" t="s">
        <v>42</v>
      </c>
      <c r="B2" s="38"/>
      <c r="C2" s="95" t="s">
        <v>13</v>
      </c>
      <c r="D2" s="96"/>
      <c r="E2" s="97"/>
      <c r="F2" s="39"/>
    </row>
    <row r="3" spans="1:11" ht="63">
      <c r="A3" s="40" t="s">
        <v>43</v>
      </c>
      <c r="B3" s="38"/>
      <c r="C3" s="101" t="s">
        <v>14</v>
      </c>
      <c r="D3" s="102"/>
      <c r="E3" s="103"/>
      <c r="F3" s="39"/>
      <c r="H3" s="29" t="s">
        <v>18</v>
      </c>
      <c r="I3" s="29" t="s">
        <v>19</v>
      </c>
      <c r="J3" s="29" t="s">
        <v>20</v>
      </c>
      <c r="K3" s="29" t="s">
        <v>52</v>
      </c>
    </row>
    <row r="4" spans="1:11" ht="31.5">
      <c r="A4" s="37" t="s">
        <v>44</v>
      </c>
      <c r="B4" s="38"/>
      <c r="C4" s="33" t="s">
        <v>15</v>
      </c>
      <c r="D4" s="32" t="s">
        <v>16</v>
      </c>
      <c r="E4" s="36" t="s">
        <v>17</v>
      </c>
      <c r="F4" s="39"/>
      <c r="H4" s="29" t="s">
        <v>21</v>
      </c>
      <c r="I4" s="29" t="s">
        <v>25</v>
      </c>
      <c r="J4" s="29">
        <v>1</v>
      </c>
      <c r="K4" s="29">
        <v>1</v>
      </c>
    </row>
    <row r="5" spans="1:11" ht="79.5" thickBot="1">
      <c r="A5" s="40" t="s">
        <v>45</v>
      </c>
      <c r="B5" s="38"/>
      <c r="C5" s="35" t="s">
        <v>35</v>
      </c>
      <c r="D5" s="104" t="str">
        <f>CONCATENATE(H21,"_",I21,"_",J21,"_CO")</f>
        <v>LE_07_04_CO</v>
      </c>
      <c r="E5" s="105"/>
      <c r="F5" s="39"/>
      <c r="H5" s="29" t="s">
        <v>22</v>
      </c>
      <c r="I5" s="29" t="s">
        <v>26</v>
      </c>
      <c r="J5" s="29">
        <v>2</v>
      </c>
      <c r="K5" s="29">
        <v>2</v>
      </c>
    </row>
    <row r="6" spans="1:11" ht="32.25" thickBot="1">
      <c r="A6" s="37" t="s">
        <v>10</v>
      </c>
      <c r="B6" s="38"/>
      <c r="C6" s="38"/>
      <c r="D6" s="38"/>
      <c r="E6" s="38"/>
      <c r="F6" s="39"/>
      <c r="H6" s="29" t="s">
        <v>23</v>
      </c>
      <c r="I6" s="29" t="s">
        <v>27</v>
      </c>
      <c r="J6" s="29">
        <v>3</v>
      </c>
      <c r="K6" s="29">
        <v>3</v>
      </c>
    </row>
    <row r="7" spans="1:11" ht="48" thickBot="1">
      <c r="A7" s="40" t="s">
        <v>11</v>
      </c>
      <c r="B7" s="38"/>
      <c r="C7" s="69" t="s">
        <v>127</v>
      </c>
      <c r="D7" s="90" t="str">
        <f>CONCATENATE("SolicitudGrafica_",D5,".xls")</f>
        <v>SolicitudGrafica_LE_07_04_CO.xls</v>
      </c>
      <c r="E7" s="90"/>
      <c r="F7" s="91"/>
      <c r="H7" s="29" t="s">
        <v>24</v>
      </c>
      <c r="I7" s="29" t="s">
        <v>28</v>
      </c>
      <c r="J7" s="29">
        <v>4</v>
      </c>
      <c r="K7" s="29">
        <v>4</v>
      </c>
    </row>
    <row r="8" spans="1:11" ht="47.25">
      <c r="A8" s="40" t="s">
        <v>53</v>
      </c>
      <c r="B8" s="38"/>
      <c r="C8" s="38"/>
      <c r="D8" s="38"/>
      <c r="E8" s="38"/>
      <c r="F8" s="39"/>
      <c r="I8" s="29" t="s">
        <v>29</v>
      </c>
      <c r="J8" s="29">
        <v>5</v>
      </c>
      <c r="K8" s="29">
        <v>5</v>
      </c>
    </row>
    <row r="9" spans="1:11" ht="47.25">
      <c r="A9" s="40" t="s">
        <v>12</v>
      </c>
      <c r="B9" s="38"/>
      <c r="C9" s="38"/>
      <c r="D9" s="38"/>
      <c r="E9" s="38"/>
      <c r="F9" s="39"/>
      <c r="I9" s="29" t="s">
        <v>30</v>
      </c>
      <c r="J9" s="29">
        <v>6</v>
      </c>
      <c r="K9" s="29">
        <v>6</v>
      </c>
    </row>
    <row r="10" spans="1:11" ht="32.25" thickBot="1">
      <c r="A10" s="41" t="s">
        <v>36</v>
      </c>
      <c r="B10" s="42"/>
      <c r="C10" s="42"/>
      <c r="D10" s="42"/>
      <c r="E10" s="42"/>
      <c r="F10" s="43"/>
      <c r="I10" s="29" t="s">
        <v>31</v>
      </c>
      <c r="J10" s="29">
        <v>7</v>
      </c>
      <c r="K10" s="29">
        <v>7</v>
      </c>
    </row>
    <row r="11" spans="1:11">
      <c r="I11" s="29" t="s">
        <v>32</v>
      </c>
      <c r="J11" s="29">
        <v>8</v>
      </c>
      <c r="K11" s="29">
        <v>8</v>
      </c>
    </row>
    <row r="12" spans="1:11" ht="16.5" thickBot="1">
      <c r="I12" s="29" t="s">
        <v>37</v>
      </c>
      <c r="J12" s="29">
        <v>9</v>
      </c>
      <c r="K12" s="29">
        <v>9</v>
      </c>
    </row>
    <row r="13" spans="1:11">
      <c r="A13" s="92" t="s">
        <v>41</v>
      </c>
      <c r="B13" s="93"/>
      <c r="C13" s="93"/>
      <c r="D13" s="93"/>
      <c r="E13" s="93"/>
      <c r="F13" s="94"/>
      <c r="I13" s="29" t="s">
        <v>33</v>
      </c>
      <c r="J13" s="29">
        <v>10</v>
      </c>
      <c r="K13" s="29">
        <v>10</v>
      </c>
    </row>
    <row r="14" spans="1:11" ht="16.5" thickBot="1">
      <c r="A14" s="40"/>
      <c r="B14" s="38"/>
      <c r="C14" s="38"/>
      <c r="D14" s="38"/>
      <c r="E14" s="38"/>
      <c r="F14" s="39"/>
      <c r="I14" s="29" t="s">
        <v>34</v>
      </c>
      <c r="J14" s="29">
        <v>11</v>
      </c>
      <c r="K14" s="29">
        <v>11</v>
      </c>
    </row>
    <row r="15" spans="1:11">
      <c r="A15" s="37" t="s">
        <v>46</v>
      </c>
      <c r="B15" s="38"/>
      <c r="C15" s="95" t="s">
        <v>49</v>
      </c>
      <c r="D15" s="96"/>
      <c r="E15" s="96"/>
      <c r="F15" s="97"/>
      <c r="J15" s="29">
        <v>12</v>
      </c>
      <c r="K15" s="29">
        <v>12</v>
      </c>
    </row>
    <row r="16" spans="1:11" ht="67.25" customHeight="1">
      <c r="A16" s="40" t="s">
        <v>47</v>
      </c>
      <c r="B16" s="38"/>
      <c r="C16" s="33" t="s">
        <v>15</v>
      </c>
      <c r="D16" s="32" t="s">
        <v>16</v>
      </c>
      <c r="E16" s="32" t="s">
        <v>17</v>
      </c>
      <c r="F16" s="34" t="s">
        <v>50</v>
      </c>
      <c r="J16" s="29">
        <v>13</v>
      </c>
      <c r="K16" s="29">
        <v>13</v>
      </c>
    </row>
    <row r="17" spans="1:11" ht="32" customHeight="1" thickBot="1">
      <c r="A17" s="37" t="s">
        <v>44</v>
      </c>
      <c r="B17" s="38"/>
      <c r="C17" s="35" t="s">
        <v>35</v>
      </c>
      <c r="D17" s="98" t="str">
        <f>CONCATENATE(H21,"_",I21,"_",J21,"_",K45)</f>
        <v>LE_07_04_REC10</v>
      </c>
      <c r="E17" s="99"/>
      <c r="F17" s="100"/>
      <c r="J17" s="29">
        <v>14</v>
      </c>
      <c r="K17" s="29">
        <v>14</v>
      </c>
    </row>
    <row r="18" spans="1:11" ht="79.5" thickBot="1">
      <c r="A18" s="40" t="s">
        <v>48</v>
      </c>
      <c r="B18" s="38"/>
      <c r="C18" s="69" t="s">
        <v>128</v>
      </c>
      <c r="D18" s="90" t="str">
        <f>CONCATENATE("SolicitudGrafica_",D17,".xls")</f>
        <v>SolicitudGrafica_LE_07_04_REC10.xls</v>
      </c>
      <c r="E18" s="90"/>
      <c r="F18" s="91"/>
      <c r="J18" s="29">
        <v>15</v>
      </c>
      <c r="K18" s="29">
        <v>15</v>
      </c>
    </row>
    <row r="19" spans="1:11">
      <c r="A19" s="37" t="s">
        <v>10</v>
      </c>
      <c r="B19" s="38"/>
      <c r="C19" s="38"/>
      <c r="D19" s="38"/>
      <c r="E19" s="38"/>
      <c r="F19" s="39"/>
      <c r="H19" s="29">
        <v>3</v>
      </c>
      <c r="J19" s="29">
        <v>16</v>
      </c>
      <c r="K19" s="29">
        <v>16</v>
      </c>
    </row>
    <row r="20" spans="1:11" ht="63.75" thickBot="1">
      <c r="A20" s="41" t="s">
        <v>51</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965200</xdr:rowOff>
                  </from>
                  <to>
                    <xdr:col>2</xdr:col>
                    <xdr:colOff>2032000</xdr:colOff>
                    <xdr:row>15</xdr:row>
                    <xdr:rowOff>1422400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2019300</xdr:colOff>
                    <xdr:row>15</xdr:row>
                    <xdr:rowOff>965200</xdr:rowOff>
                  </from>
                  <to>
                    <xdr:col>3</xdr:col>
                    <xdr:colOff>1663700</xdr:colOff>
                    <xdr:row>15</xdr:row>
                    <xdr:rowOff>1422400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965200</xdr:rowOff>
                  </from>
                  <to>
                    <xdr:col>4</xdr:col>
                    <xdr:colOff>1663700</xdr:colOff>
                    <xdr:row>15</xdr:row>
                    <xdr:rowOff>1422400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965200</xdr:rowOff>
                  </from>
                  <to>
                    <xdr:col>5</xdr:col>
                    <xdr:colOff>1663700</xdr:colOff>
                    <xdr:row>15</xdr:row>
                    <xdr:rowOff>1422400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38100</xdr:colOff>
                    <xdr:row>4</xdr:row>
                    <xdr:rowOff>12700</xdr:rowOff>
                  </from>
                  <to>
                    <xdr:col>2</xdr:col>
                    <xdr:colOff>2070100</xdr:colOff>
                    <xdr:row>4</xdr:row>
                    <xdr:rowOff>469900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2082800</xdr:colOff>
                    <xdr:row>4</xdr:row>
                    <xdr:rowOff>12700</xdr:rowOff>
                  </from>
                  <to>
                    <xdr:col>3</xdr:col>
                    <xdr:colOff>1727200</xdr:colOff>
                    <xdr:row>4</xdr:row>
                    <xdr:rowOff>469900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469900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9" customWidth="1"/>
    <col min="2" max="2" width="22.1640625" style="29" customWidth="1"/>
    <col min="3" max="3" width="17.33203125" style="29" customWidth="1"/>
    <col min="4" max="4" width="10.83203125" style="29"/>
    <col min="5" max="5" width="11.6640625" style="29" customWidth="1"/>
    <col min="6" max="6" width="12.6640625" style="29" customWidth="1"/>
    <col min="7" max="7" width="11" style="29" customWidth="1"/>
    <col min="8" max="8" width="24.5" style="29" customWidth="1"/>
    <col min="9" max="9" width="22.1640625" style="29" customWidth="1"/>
    <col min="10" max="10" width="20.6640625" style="29" customWidth="1"/>
    <col min="11" max="11" width="44.5" style="29" customWidth="1"/>
    <col min="12" max="16384" width="10.83203125" style="29"/>
  </cols>
  <sheetData>
    <row r="1" spans="1:11">
      <c r="A1" s="106" t="s">
        <v>56</v>
      </c>
      <c r="B1" s="106" t="s">
        <v>63</v>
      </c>
      <c r="C1" s="106" t="s">
        <v>64</v>
      </c>
      <c r="D1" s="106" t="s">
        <v>5</v>
      </c>
      <c r="E1" s="106" t="s">
        <v>65</v>
      </c>
      <c r="F1" s="106" t="s">
        <v>66</v>
      </c>
      <c r="G1" s="106" t="s">
        <v>67</v>
      </c>
      <c r="H1" s="107" t="s">
        <v>68</v>
      </c>
      <c r="I1" s="107"/>
      <c r="J1" s="107"/>
    </row>
    <row r="2" spans="1:11">
      <c r="A2" s="106"/>
      <c r="B2" s="106"/>
      <c r="C2" s="106"/>
      <c r="D2" s="106"/>
      <c r="E2" s="106"/>
      <c r="F2" s="106"/>
      <c r="G2" s="106"/>
      <c r="H2" s="48" t="s">
        <v>65</v>
      </c>
      <c r="I2" s="48" t="s">
        <v>66</v>
      </c>
      <c r="J2" s="48" t="s">
        <v>67</v>
      </c>
    </row>
    <row r="3" spans="1:11" s="50" customFormat="1">
      <c r="A3" s="49" t="s">
        <v>69</v>
      </c>
      <c r="B3" s="49" t="s">
        <v>70</v>
      </c>
      <c r="C3" s="49" t="s">
        <v>71</v>
      </c>
      <c r="D3" s="49" t="s">
        <v>72</v>
      </c>
      <c r="E3" s="49" t="s">
        <v>73</v>
      </c>
      <c r="F3" s="49"/>
      <c r="G3" s="49"/>
      <c r="H3" s="49" t="s">
        <v>130</v>
      </c>
      <c r="I3" s="49"/>
      <c r="J3" s="49"/>
    </row>
    <row r="4" spans="1:11" s="50" customFormat="1">
      <c r="A4" s="51" t="s">
        <v>57</v>
      </c>
      <c r="B4" s="51" t="s">
        <v>74</v>
      </c>
      <c r="C4" s="51" t="s">
        <v>71</v>
      </c>
      <c r="D4" s="51" t="s">
        <v>72</v>
      </c>
      <c r="E4" s="51" t="s">
        <v>75</v>
      </c>
      <c r="F4" s="51" t="s">
        <v>76</v>
      </c>
      <c r="G4" s="51"/>
      <c r="H4" s="51" t="s">
        <v>131</v>
      </c>
      <c r="I4" s="51" t="s">
        <v>133</v>
      </c>
      <c r="J4" s="51"/>
    </row>
    <row r="5" spans="1:11" s="50" customFormat="1">
      <c r="A5" s="52" t="s">
        <v>77</v>
      </c>
      <c r="B5" s="51" t="s">
        <v>78</v>
      </c>
      <c r="C5" s="51" t="s">
        <v>71</v>
      </c>
      <c r="D5" s="51" t="s">
        <v>72</v>
      </c>
      <c r="E5" s="51" t="s">
        <v>75</v>
      </c>
      <c r="F5" s="51" t="s">
        <v>76</v>
      </c>
      <c r="G5" s="53"/>
      <c r="H5" s="51" t="s">
        <v>131</v>
      </c>
      <c r="I5" s="51" t="s">
        <v>133</v>
      </c>
      <c r="J5" s="53"/>
    </row>
    <row r="6" spans="1:11" s="50" customFormat="1">
      <c r="A6" s="51" t="s">
        <v>58</v>
      </c>
      <c r="B6" s="51" t="s">
        <v>79</v>
      </c>
      <c r="C6" s="51" t="s">
        <v>71</v>
      </c>
      <c r="D6" s="51" t="s">
        <v>72</v>
      </c>
      <c r="E6" s="51" t="s">
        <v>75</v>
      </c>
      <c r="F6" s="51" t="s">
        <v>76</v>
      </c>
      <c r="G6" s="51" t="s">
        <v>73</v>
      </c>
      <c r="H6" s="51" t="s">
        <v>131</v>
      </c>
      <c r="I6" s="51" t="s">
        <v>133</v>
      </c>
      <c r="J6" s="51" t="s">
        <v>134</v>
      </c>
    </row>
    <row r="7" spans="1:11" s="50" customFormat="1" ht="25.5">
      <c r="A7" s="51" t="s">
        <v>80</v>
      </c>
      <c r="B7" s="51" t="s">
        <v>81</v>
      </c>
      <c r="C7" s="51" t="s">
        <v>71</v>
      </c>
      <c r="D7" s="51" t="s">
        <v>72</v>
      </c>
      <c r="E7" s="51" t="s">
        <v>75</v>
      </c>
      <c r="F7" s="51" t="s">
        <v>76</v>
      </c>
      <c r="G7" s="51"/>
      <c r="H7" s="51" t="s">
        <v>131</v>
      </c>
      <c r="I7" s="51" t="s">
        <v>133</v>
      </c>
      <c r="J7" s="51"/>
    </row>
    <row r="8" spans="1:11" s="50" customFormat="1" ht="25.5">
      <c r="A8" s="51" t="s">
        <v>82</v>
      </c>
      <c r="B8" s="51" t="s">
        <v>83</v>
      </c>
      <c r="C8" s="51" t="s">
        <v>71</v>
      </c>
      <c r="D8" s="51" t="s">
        <v>72</v>
      </c>
      <c r="E8" s="51" t="s">
        <v>75</v>
      </c>
      <c r="F8" s="51" t="s">
        <v>76</v>
      </c>
      <c r="G8" s="51"/>
      <c r="H8" s="51" t="s">
        <v>131</v>
      </c>
      <c r="I8" s="51" t="s">
        <v>133</v>
      </c>
      <c r="J8" s="51"/>
    </row>
    <row r="9" spans="1:11" s="50" customFormat="1">
      <c r="A9" s="51" t="s">
        <v>84</v>
      </c>
      <c r="B9" s="51" t="s">
        <v>85</v>
      </c>
      <c r="C9" s="51" t="s">
        <v>71</v>
      </c>
      <c r="D9" s="51" t="s">
        <v>72</v>
      </c>
      <c r="E9" s="51" t="s">
        <v>75</v>
      </c>
      <c r="F9" s="51" t="s">
        <v>76</v>
      </c>
      <c r="G9" s="51"/>
      <c r="H9" s="51" t="s">
        <v>131</v>
      </c>
      <c r="I9" s="51" t="s">
        <v>133</v>
      </c>
      <c r="J9" s="51"/>
    </row>
    <row r="10" spans="1:11" s="50" customFormat="1">
      <c r="A10" s="51" t="s">
        <v>86</v>
      </c>
      <c r="B10" s="51" t="s">
        <v>87</v>
      </c>
      <c r="C10" s="51" t="s">
        <v>71</v>
      </c>
      <c r="D10" s="51" t="s">
        <v>72</v>
      </c>
      <c r="E10" s="51" t="s">
        <v>88</v>
      </c>
      <c r="F10" s="51"/>
      <c r="G10" s="51"/>
      <c r="H10" s="51" t="s">
        <v>130</v>
      </c>
      <c r="I10" s="51" t="s">
        <v>133</v>
      </c>
      <c r="J10" s="51"/>
    </row>
    <row r="11" spans="1:11" s="50" customFormat="1" ht="25.5">
      <c r="A11" s="51" t="s">
        <v>89</v>
      </c>
      <c r="B11" s="51" t="s">
        <v>90</v>
      </c>
      <c r="C11" s="51" t="s">
        <v>71</v>
      </c>
      <c r="D11" s="51" t="s">
        <v>72</v>
      </c>
      <c r="E11" s="51" t="s">
        <v>75</v>
      </c>
      <c r="F11" s="51" t="s">
        <v>76</v>
      </c>
      <c r="G11" s="51"/>
      <c r="H11" s="51" t="s">
        <v>131</v>
      </c>
      <c r="I11" s="51" t="s">
        <v>133</v>
      </c>
      <c r="J11" s="51"/>
    </row>
    <row r="12" spans="1:11" s="50" customFormat="1">
      <c r="A12" s="51" t="s">
        <v>91</v>
      </c>
      <c r="B12" s="51" t="s">
        <v>92</v>
      </c>
      <c r="C12" s="51" t="s">
        <v>71</v>
      </c>
      <c r="D12" s="51" t="s">
        <v>72</v>
      </c>
      <c r="E12" s="51" t="s">
        <v>75</v>
      </c>
      <c r="F12" s="51" t="s">
        <v>76</v>
      </c>
      <c r="G12" s="51"/>
      <c r="H12" s="51" t="s">
        <v>131</v>
      </c>
      <c r="I12" s="51" t="s">
        <v>133</v>
      </c>
      <c r="J12" s="51"/>
    </row>
    <row r="13" spans="1:11" ht="63">
      <c r="A13" s="54" t="s">
        <v>93</v>
      </c>
      <c r="B13" s="54" t="s">
        <v>94</v>
      </c>
      <c r="C13" s="51" t="s">
        <v>71</v>
      </c>
      <c r="D13" s="55" t="s">
        <v>95</v>
      </c>
      <c r="E13" s="55"/>
      <c r="F13" s="56" t="s">
        <v>125</v>
      </c>
      <c r="G13" s="54"/>
      <c r="H13" s="51"/>
      <c r="I13" s="51" t="s">
        <v>130</v>
      </c>
      <c r="J13" s="54"/>
      <c r="K13" s="29" t="s">
        <v>96</v>
      </c>
    </row>
    <row r="14" spans="1:11">
      <c r="A14" s="54" t="s">
        <v>97</v>
      </c>
      <c r="B14" s="54" t="s">
        <v>98</v>
      </c>
      <c r="C14" s="51" t="s">
        <v>71</v>
      </c>
      <c r="D14" s="55" t="s">
        <v>72</v>
      </c>
      <c r="E14" s="55"/>
      <c r="F14" s="56" t="s">
        <v>126</v>
      </c>
      <c r="G14" s="54"/>
      <c r="H14" s="51"/>
      <c r="I14" s="51" t="s">
        <v>130</v>
      </c>
      <c r="J14" s="54"/>
    </row>
    <row r="15" spans="1:11" ht="31.5">
      <c r="A15" s="54" t="s">
        <v>99</v>
      </c>
      <c r="B15" s="54" t="s">
        <v>100</v>
      </c>
      <c r="C15" s="51" t="s">
        <v>101</v>
      </c>
      <c r="D15" s="54" t="s">
        <v>95</v>
      </c>
      <c r="E15" s="54" t="s">
        <v>124</v>
      </c>
      <c r="F15" s="54"/>
      <c r="G15" s="54"/>
      <c r="H15" s="51" t="s">
        <v>130</v>
      </c>
      <c r="I15" s="54"/>
      <c r="J15" s="54"/>
      <c r="K15" s="29" t="s">
        <v>102</v>
      </c>
    </row>
    <row r="16" spans="1:11" ht="94.5">
      <c r="A16" s="56" t="s">
        <v>103</v>
      </c>
      <c r="B16" s="56"/>
      <c r="C16" s="52" t="s">
        <v>101</v>
      </c>
      <c r="D16" s="56" t="s">
        <v>104</v>
      </c>
      <c r="E16" s="55" t="s">
        <v>122</v>
      </c>
      <c r="F16" s="55" t="s">
        <v>123</v>
      </c>
      <c r="G16" s="55"/>
      <c r="H16" s="56" t="s">
        <v>132</v>
      </c>
      <c r="I16" s="56" t="s">
        <v>135</v>
      </c>
      <c r="J16" s="55"/>
      <c r="K16" s="57" t="s">
        <v>105</v>
      </c>
    </row>
    <row r="17" spans="1:11" ht="25.5">
      <c r="A17" s="51" t="s">
        <v>106</v>
      </c>
      <c r="B17" s="51"/>
      <c r="C17" s="51" t="s">
        <v>71</v>
      </c>
      <c r="D17" s="51" t="s">
        <v>72</v>
      </c>
      <c r="E17" s="51" t="s">
        <v>107</v>
      </c>
      <c r="F17" s="51" t="s">
        <v>108</v>
      </c>
      <c r="G17" s="51"/>
      <c r="H17" s="58" t="s">
        <v>109</v>
      </c>
      <c r="I17" s="58" t="s">
        <v>110</v>
      </c>
      <c r="J17" s="51"/>
      <c r="K17" s="59" t="s">
        <v>111</v>
      </c>
    </row>
    <row r="20" spans="1:11">
      <c r="A20" s="60" t="s">
        <v>112</v>
      </c>
    </row>
    <row r="21" spans="1:11">
      <c r="A21" s="61" t="s">
        <v>113</v>
      </c>
      <c r="B21" s="62" t="s">
        <v>136</v>
      </c>
      <c r="C21" s="63" t="s">
        <v>22</v>
      </c>
      <c r="D21" s="62"/>
      <c r="E21" s="62"/>
    </row>
    <row r="22" spans="1:11">
      <c r="A22" s="64" t="s">
        <v>114</v>
      </c>
      <c r="B22" s="70" t="s">
        <v>137</v>
      </c>
      <c r="C22" s="66" t="s">
        <v>138</v>
      </c>
      <c r="D22" s="65"/>
      <c r="E22" s="65"/>
    </row>
    <row r="23" spans="1:11">
      <c r="A23" s="64" t="s">
        <v>115</v>
      </c>
      <c r="B23" s="70" t="s">
        <v>139</v>
      </c>
      <c r="C23" s="66" t="s">
        <v>140</v>
      </c>
      <c r="D23" s="65"/>
      <c r="E23" s="65"/>
    </row>
    <row r="24" spans="1:11" ht="31.5">
      <c r="A24" s="64" t="s">
        <v>116</v>
      </c>
      <c r="B24" s="65" t="s">
        <v>141</v>
      </c>
      <c r="C24" s="66" t="s">
        <v>144</v>
      </c>
      <c r="D24" s="65"/>
      <c r="E24" s="65"/>
    </row>
    <row r="25" spans="1:11">
      <c r="A25" s="64" t="s">
        <v>117</v>
      </c>
      <c r="B25" s="65" t="s">
        <v>142</v>
      </c>
      <c r="C25" s="66" t="s">
        <v>143</v>
      </c>
      <c r="D25" s="65"/>
      <c r="E25" s="65"/>
    </row>
    <row r="26" spans="1:11" ht="63">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2015-04-23T18:33:44Z</dcterms:modified>
</cp:coreProperties>
</file>