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0" i="1" l="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<sst xmlns="http://schemas.openxmlformats.org/spreadsheetml/2006/main" count="392" uniqueCount="198">
  <si>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</si>
  <si>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</si>
  <si>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</si>
  <si>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</si>
  <si>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</si>
  <si>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</si>
  <si>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</si>
  <si>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</si>
  <si>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</si>
  <si>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</si>
  <si>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</si>
  <si>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</si>
  <si>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</si>
  <si>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</si>
  <si>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</si>
  <si>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</si>
  <si>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</si>
  <si>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</si>
  <si>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</si>
  <si>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</si>
  <si>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</si>
  <si>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</si>
  <si>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</si>
  <si>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</si>
  <si>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</si>
  <si>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</si>
  <si>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</si>
  <si>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</si>
  <si>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</si>
  <si>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</si>
  <si>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</si>
  <si>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</si>
  <si>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</si>
  <si>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</si>
  <si>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</si>
  <si>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</si>
  <si>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</si>
  <si>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</si>
  <si>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</si>
  <si>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</si>
  <si>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</si>
  <si>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</si>
  <si>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</si>
  <si>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</si>
  <si>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</si>
  <si>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</si>
  <si>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</si>
  <si>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</si>
  <si>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</si>
  <si>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</si>
  <si>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</si>
  <si>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</si>
  <si>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</si>
  <si>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</si>
  <si>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</si>
  <si>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</si>
  <si>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</si>
  <si>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</si>
  <si>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</si>
  <si>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</si>
  <si>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</si>
  <si>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</si>
  <si>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</si>
  <si>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</si>
  <si>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</si>
  <si>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</si>
  <si>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</si>
  <si>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</si>
  <si>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</si>
  <si>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</si>
  <si>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</si>
  <si>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</si>
  <si>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</si>
  <si>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</si>
  <si>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</si>
  <si>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</si>
  <si>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</si>
  <si>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</si>
  <si>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</si>
  <si>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</si>
  <si>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</si>
  <si>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</si>
  <si>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</si>
  <si>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</si>
  <si>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</si>
  <si>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</si>
  <si>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</si>
  <si>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</si>
  <si>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</si>
  <si>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</si>
  <si>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</si>
  <si>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</si>
  <si>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</si>
  <si>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</si>
  <si>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</si>
  <si>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</si>
  <si>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</si>
  <si>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</si>
  <si>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</si>
  <si>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</si>
  <si>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</si>
  <si>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</si>
  <si>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</si>
  <si>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</si>
  <si>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</si>
  <si>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</si>
  <si>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</si>
  <si>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</si>
  <si>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</si>
  <si>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</si>
  <si>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</si>
  <si>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</si>
  <si>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</si>
  <si>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</si>
  <si>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</si>
  <si>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</si>
  <si>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</si>
  <si>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</si>
  <si>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</si>
  <si>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</si>
  <si>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</si>
  <si>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</si>
  <si>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</si>
  <si>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</si>
  <si>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</si>
  <si>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</si>
  <si>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</si>
  <si>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</si>
  <si>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</si>
  <si>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</si>
  <si>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</si>
  <si>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</si>
  <si>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</si>
  <si>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</si>
  <si>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</si>
  <si>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</si>
  <si>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</si>
  <si>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</si>
  <si>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</si>
  <si>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</si>
  <si>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</si>
  <si>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</si>
  <si>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</si>
  <si>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</si>
  <si>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</si>
  <si>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</si>
  <si>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</si>
  <si>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</si>
  <si>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</si>
  <si>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</si>
  <si>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</si>
  <si>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</si>
  <si>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</si>
  <si>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</si>
  <si>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</si>
  <si>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</si>
  <si>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</si>
  <si>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</si>
  <si>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</si>
  <si>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</si>
  <si>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</si>
  <si>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</si>
  <si>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</si>
  <si>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</si>
  <si>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</si>
  <si>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</si>
  <si>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</si>
  <si>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</si>
  <si>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</si>
  <si>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</si>
  <si>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</si>
  <si>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</si>
  <si>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</si>
  <si>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</si>
  <si>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</si>
  <si>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</si>
  <si>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</si>
  <si>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</si>
  <si>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</si>
  <si>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</si>
  <si>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</si>
  <si>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</si>
  <si>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</si>
  <si>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</si>
  <si>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</si>
  <si>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</si>
  <si>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</si>
  <si>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Las disoluciones iónicas </t>
  </si>
  <si>
    <t>Lyz Marcela Bernal Gómez</t>
  </si>
  <si>
    <t>CN_11_09_REC180</t>
  </si>
  <si>
    <t>Fotografía</t>
  </si>
  <si>
    <t>68777392 y 279878456</t>
  </si>
  <si>
    <t>Ilustración</t>
  </si>
  <si>
    <t>Unificar imágenes</t>
  </si>
  <si>
    <t>98155436 y 99768140</t>
  </si>
  <si>
    <t>54513739 y 63254407</t>
  </si>
  <si>
    <t>unificar imágenes</t>
  </si>
  <si>
    <t>199588697 y 266295785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</si>
</sst>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9</xdr:col>
      <xdr:colOff>373063</xdr:colOff>
      <xdr:row>9</xdr:row>
      <xdr:rowOff>14817</xdr:rowOff>
    </xdr:from>
    <xdr:to>
      <xdr:col>9</xdr:col>
      <xdr:colOff>2182813</xdr:colOff>
      <xdr:row>9</xdr:row>
      <xdr:rowOff>1301751</xdr:rowOff>
    </xdr:to>
    <xdr:pic>
      <xdr:nvPicPr>
        <xdr:cNvPr id="2" name="Picture 6" descr="http://thumb7.shutterstock.com/display_pic_with_logo/87475/125650865/stock-photo-cleaning-products-125650865.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89063" y="2134130"/>
          <a:ext cx="1809750" cy="12869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574385</xdr:colOff>
      <xdr:row>10</xdr:row>
      <xdr:rowOff>17944</xdr:rowOff>
    </xdr:from>
    <xdr:to>
      <xdr:col>9</xdr:col>
      <xdr:colOff>2265072</xdr:colOff>
      <xdr:row>10</xdr:row>
      <xdr:rowOff>1220211</xdr:rowOff>
    </xdr:to>
    <xdr:pic>
      <xdr:nvPicPr>
        <xdr:cNvPr id="3" name="Picture 4" descr="citrus background - lime, lemon, orange, grapefruit&#10; - stock phot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1726" y="3680739"/>
          <a:ext cx="1690687" cy="1202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362698</xdr:colOff>
      <xdr:row>11</xdr:row>
      <xdr:rowOff>164521</xdr:rowOff>
    </xdr:from>
    <xdr:to>
      <xdr:col>9</xdr:col>
      <xdr:colOff>2021250</xdr:colOff>
      <xdr:row>11</xdr:row>
      <xdr:rowOff>1370818</xdr:rowOff>
    </xdr:to>
    <xdr:pic>
      <xdr:nvPicPr>
        <xdr:cNvPr id="4" name="Imagen 3"/>
        <xdr:cNvPicPr>
          <a:picLocks noChangeAspect="1"/>
        </xdr:cNvPicPr>
      </xdr:nvPicPr>
      <xdr:blipFill rotWithShape="1">
        <a:blip xmlns:r="http://schemas.openxmlformats.org/officeDocument/2006/relationships" r:embed="rId3"/>
        <a:srcRect l="58974" t="20378" r="13113" b="14480"/>
        <a:stretch/>
      </xdr:blipFill>
      <xdr:spPr>
        <a:xfrm>
          <a:off x="14070039" y="5308021"/>
          <a:ext cx="1658552" cy="1206297"/>
        </a:xfrm>
        <a:prstGeom prst="rect">
          <a:avLst/>
        </a:prstGeom>
      </xdr:spPr>
    </xdr:pic>
    <xdr:clientData/>
  </xdr:twoCellAnchor>
  <xdr:twoCellAnchor editAs="oneCell">
    <xdr:from>
      <xdr:col>9</xdr:col>
      <xdr:colOff>435432</xdr:colOff>
      <xdr:row>12</xdr:row>
      <xdr:rowOff>277091</xdr:rowOff>
    </xdr:from>
    <xdr:to>
      <xdr:col>9</xdr:col>
      <xdr:colOff>2352268</xdr:colOff>
      <xdr:row>12</xdr:row>
      <xdr:rowOff>1573807</xdr:rowOff>
    </xdr:to>
    <xdr:pic>
      <xdr:nvPicPr>
        <xdr:cNvPr id="5" name="Picture 4" descr="http://thumb1.shutterstock.com/display_pic_with_logo/727015/103268384/stock-photo-unclog-the-bathroom-sink-with-a-plunger-103268384.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142773" y="6858000"/>
          <a:ext cx="1916836" cy="1296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601682</xdr:colOff>
      <xdr:row>13</xdr:row>
      <xdr:rowOff>34636</xdr:rowOff>
    </xdr:from>
    <xdr:to>
      <xdr:col>9</xdr:col>
      <xdr:colOff>2012487</xdr:colOff>
      <xdr:row>13</xdr:row>
      <xdr:rowOff>1585896</xdr:rowOff>
    </xdr:to>
    <xdr:pic>
      <xdr:nvPicPr>
        <xdr:cNvPr id="6" name="Picture 2" descr="http://thumb7.shutterstock.com/display_pic_with_logo/490804/490804,1304359530,5/stock-photo-three-bottles-of-cold-cola-with-water-drops-isolated-on-white-76393093.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09023" y="8407977"/>
          <a:ext cx="1410805" cy="155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684068</xdr:colOff>
      <xdr:row>14</xdr:row>
      <xdr:rowOff>74371</xdr:rowOff>
    </xdr:from>
    <xdr:to>
      <xdr:col>9</xdr:col>
      <xdr:colOff>1961904</xdr:colOff>
      <xdr:row>14</xdr:row>
      <xdr:rowOff>1700034</xdr:rowOff>
    </xdr:to>
    <xdr:pic>
      <xdr:nvPicPr>
        <xdr:cNvPr id="7" name="Imagen 6"/>
        <xdr:cNvPicPr>
          <a:picLocks noChangeAspect="1"/>
        </xdr:cNvPicPr>
      </xdr:nvPicPr>
      <xdr:blipFill rotWithShape="1">
        <a:blip xmlns:r="http://schemas.openxmlformats.org/officeDocument/2006/relationships" r:embed="rId6"/>
        <a:srcRect l="59470" t="26540" r="17665" b="15537"/>
        <a:stretch/>
      </xdr:blipFill>
      <xdr:spPr>
        <a:xfrm>
          <a:off x="14391409" y="10188189"/>
          <a:ext cx="1277836" cy="1625663"/>
        </a:xfrm>
        <a:prstGeom prst="rect">
          <a:avLst/>
        </a:prstGeom>
      </xdr:spPr>
    </xdr:pic>
    <xdr:clientData/>
  </xdr:twoCellAnchor>
  <xdr:twoCellAnchor editAs="oneCell">
    <xdr:from>
      <xdr:col>9</xdr:col>
      <xdr:colOff>277091</xdr:colOff>
      <xdr:row>15</xdr:row>
      <xdr:rowOff>138545</xdr:rowOff>
    </xdr:from>
    <xdr:to>
      <xdr:col>9</xdr:col>
      <xdr:colOff>2392926</xdr:colOff>
      <xdr:row>15</xdr:row>
      <xdr:rowOff>1737176</xdr:rowOff>
    </xdr:to>
    <xdr:pic>
      <xdr:nvPicPr>
        <xdr:cNvPr id="8" name="Picture 2" descr="http://thumb101.shutterstock.com/display_pic_with_logo/946042/103396283/stock-photo-antacid-tablets-on-a-spoon-a-bottle-of-antacid-blurred-in-the-background-103396283.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984432" y="12157363"/>
          <a:ext cx="2115835" cy="1598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545522</xdr:colOff>
      <xdr:row>16</xdr:row>
      <xdr:rowOff>224702</xdr:rowOff>
    </xdr:from>
    <xdr:to>
      <xdr:col>9</xdr:col>
      <xdr:colOff>1975713</xdr:colOff>
      <xdr:row>16</xdr:row>
      <xdr:rowOff>1432970</xdr:rowOff>
    </xdr:to>
    <xdr:pic>
      <xdr:nvPicPr>
        <xdr:cNvPr id="9" name="Imagen 8"/>
        <xdr:cNvPicPr>
          <a:picLocks noChangeAspect="1"/>
        </xdr:cNvPicPr>
      </xdr:nvPicPr>
      <xdr:blipFill rotWithShape="1">
        <a:blip xmlns:r="http://schemas.openxmlformats.org/officeDocument/2006/relationships" r:embed="rId8"/>
        <a:srcRect l="56897" t="25132" r="17071" b="12192"/>
        <a:stretch/>
      </xdr:blipFill>
      <xdr:spPr>
        <a:xfrm>
          <a:off x="14252863" y="14053270"/>
          <a:ext cx="1430191" cy="1208268"/>
        </a:xfrm>
        <a:prstGeom prst="rect">
          <a:avLst/>
        </a:prstGeom>
      </xdr:spPr>
    </xdr:pic>
    <xdr:clientData/>
  </xdr:twoCellAnchor>
  <xdr:twoCellAnchor editAs="oneCell">
    <xdr:from>
      <xdr:col>9</xdr:col>
      <xdr:colOff>406976</xdr:colOff>
      <xdr:row>17</xdr:row>
      <xdr:rowOff>255733</xdr:rowOff>
    </xdr:from>
    <xdr:to>
      <xdr:col>9</xdr:col>
      <xdr:colOff>1772506</xdr:colOff>
      <xdr:row>17</xdr:row>
      <xdr:rowOff>1475607</xdr:rowOff>
    </xdr:to>
    <xdr:pic>
      <xdr:nvPicPr>
        <xdr:cNvPr id="10" name="Picture 2" descr="http://thumb1.shutterstock.com/display_pic_with_logo/1268695/152102630/stock-photo-glass-cleaning-152102630.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114317" y="15989301"/>
          <a:ext cx="1365530" cy="1219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379167</xdr:colOff>
      <xdr:row>18</xdr:row>
      <xdr:rowOff>164522</xdr:rowOff>
    </xdr:from>
    <xdr:to>
      <xdr:col>9</xdr:col>
      <xdr:colOff>1806968</xdr:colOff>
      <xdr:row>18</xdr:row>
      <xdr:rowOff>1603028</xdr:rowOff>
    </xdr:to>
    <xdr:pic>
      <xdr:nvPicPr>
        <xdr:cNvPr id="11" name="Imagen 10"/>
        <xdr:cNvPicPr>
          <a:picLocks noChangeAspect="1"/>
        </xdr:cNvPicPr>
      </xdr:nvPicPr>
      <xdr:blipFill rotWithShape="1">
        <a:blip xmlns:r="http://schemas.openxmlformats.org/officeDocument/2006/relationships" r:embed="rId10"/>
        <a:srcRect l="57589" t="24252" r="16477" b="15009"/>
        <a:stretch/>
      </xdr:blipFill>
      <xdr:spPr>
        <a:xfrm>
          <a:off x="14086508" y="17517340"/>
          <a:ext cx="1427801" cy="14385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10" zoomScaleNormal="110" zoomScalePageLayoutView="140" workbookViewId="0">
      <pane ySplit="9" topLeftCell="A10"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1.5" customHeight="1" x14ac:dyDescent="0.25">
      <c r="A10" s="12" t="str">
        <f>IF(OR(B10&lt;&gt;"",J10&lt;&gt;""),"IMG01","")</f>
        <v>IMG01</v>
      </c>
      <c r="B10" s="62">
        <v>125650865</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CN_11_09_REC180_IMG01.jpg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6.25" customHeight="1" x14ac:dyDescent="0.25">
      <c r="A11" s="12" t="str">
        <f t="shared" ref="A11:A18" si="3">IF(OR(B11&lt;&gt;"",J11&lt;&gt;""),CONCATENATE(LEFT(A10,3),IF(MID(A10,4,2)+1&lt;10,CONCATENATE("0",MID(A10,4,2)+1))),"")</f>
        <v>IMG02</v>
      </c>
      <c r="B11" s="62">
        <v>365906642</v>
      </c>
      <c r="C11" s="20" t="str">
        <f t="shared" si="0"/>
        <v>Recurso F6</v>
      </c>
      <c r="D11" s="63" t="s">
        <v>190</v>
      </c>
      <c r="E11" s="63" t="s">
        <v>150</v>
      </c>
      <c r="F11" s="13" t="str">
        <f t="shared" ref="F11:F74" ca="1" si="4">IF(OR(B11&lt;&gt;"",J11&lt;&gt;""),CONCATENATE($C$7,"_",$A11,IF($G$4="Cuaderno de Estudio","_small",CONCATENATE(IF(I11="","","n"),IF(LEFT($G$5,1)="F",".jpg",".png")))),"")</f>
        <v>CN_11_09_REC180_IMG02.jpg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3.25" customHeight="1" x14ac:dyDescent="0.25">
      <c r="A12" s="12" t="str">
        <f t="shared" si="3"/>
        <v>IMG03</v>
      </c>
      <c r="B12" s="62" t="s">
        <v>191</v>
      </c>
      <c r="C12" s="20" t="str">
        <f t="shared" si="0"/>
        <v>Recurso F6</v>
      </c>
      <c r="D12" s="63" t="s">
        <v>192</v>
      </c>
      <c r="E12" s="63" t="s">
        <v>155</v>
      </c>
      <c r="F12" s="13" t="str">
        <f t="shared" ca="1" si="4"/>
        <v>CN_11_09_REC180_IMG03n.jpg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CN_11_09_REC180_IMG03a.jpg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193</v>
      </c>
      <c r="O12" s="2" t="str">
        <f>'Definición técnica de imagenes'!A18</f>
        <v>Diaporama F1</v>
      </c>
    </row>
    <row r="13" spans="1:16" s="11" customFormat="1" ht="141" customHeight="1" x14ac:dyDescent="0.25">
      <c r="A13" s="12" t="str">
        <f t="shared" si="3"/>
        <v>IMG04</v>
      </c>
      <c r="B13" s="62">
        <v>103268384</v>
      </c>
      <c r="C13" s="20" t="str">
        <f t="shared" si="0"/>
        <v>Recurso F6</v>
      </c>
      <c r="D13" s="63" t="s">
        <v>190</v>
      </c>
      <c r="E13" s="63" t="s">
        <v>155</v>
      </c>
      <c r="F13" s="13" t="str">
        <f t="shared" ca="1" si="4"/>
        <v>CN_11_09_REC180_IMG04n.jpg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CN_11_09_REC180_IMG04a.jpg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137.25" customHeight="1" x14ac:dyDescent="0.25">
      <c r="A14" s="12" t="str">
        <f t="shared" si="3"/>
        <v>IMG05</v>
      </c>
      <c r="B14" s="62">
        <v>76393093</v>
      </c>
      <c r="C14" s="20" t="str">
        <f t="shared" si="0"/>
        <v>Recurso F6</v>
      </c>
      <c r="D14" s="63" t="s">
        <v>190</v>
      </c>
      <c r="E14" s="63" t="s">
        <v>155</v>
      </c>
      <c r="F14" s="13" t="str">
        <f t="shared" ca="1" si="4"/>
        <v>CN_11_09_REC180_IMG05n.jpg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CN_11_09_REC180_IMG05a.jpg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150" customHeight="1" x14ac:dyDescent="0.25">
      <c r="A15" s="12" t="str">
        <f t="shared" si="3"/>
        <v>IMG06</v>
      </c>
      <c r="B15" s="62" t="s">
        <v>194</v>
      </c>
      <c r="C15" s="20" t="str">
        <f t="shared" si="0"/>
        <v>Recurso F6</v>
      </c>
      <c r="D15" s="63" t="s">
        <v>192</v>
      </c>
      <c r="E15" s="63" t="s">
        <v>155</v>
      </c>
      <c r="F15" s="13" t="str">
        <f t="shared" ca="1" si="4"/>
        <v>CN_11_09_REC180_IMG06n.jpg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CN_11_09_REC180_IMG06a.jpg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t="s">
        <v>193</v>
      </c>
      <c r="O15" s="2" t="str">
        <f>'Definición técnica de imagenes'!A24</f>
        <v>F6B</v>
      </c>
    </row>
    <row r="16" spans="1:16" s="11" customFormat="1" ht="142.5" customHeight="1" x14ac:dyDescent="0.3">
      <c r="A16" s="12" t="str">
        <f t="shared" si="3"/>
        <v>IMG07</v>
      </c>
      <c r="B16" s="62">
        <v>103396283</v>
      </c>
      <c r="C16" s="20" t="str">
        <f t="shared" si="0"/>
        <v>Recurso F6</v>
      </c>
      <c r="D16" s="63" t="s">
        <v>190</v>
      </c>
      <c r="E16" s="63" t="s">
        <v>155</v>
      </c>
      <c r="F16" s="13" t="str">
        <f t="shared" ca="1" si="4"/>
        <v>CN_11_09_REC180_IMG07n.jpg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CN_11_09_REC180_IMG07a.jpg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150" customHeight="1" x14ac:dyDescent="0.25">
      <c r="A17" s="12" t="str">
        <f t="shared" si="3"/>
        <v>IMG08</v>
      </c>
      <c r="B17" s="62" t="s">
        <v>195</v>
      </c>
      <c r="C17" s="20" t="str">
        <f t="shared" si="0"/>
        <v>Recurso F6</v>
      </c>
      <c r="D17" s="63" t="s">
        <v>192</v>
      </c>
      <c r="E17" s="63" t="s">
        <v>155</v>
      </c>
      <c r="F17" s="13" t="str">
        <f t="shared" ca="1" si="4"/>
        <v>CN_11_09_REC180_IMG08n.jpg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CN_11_09_REC180_IMG08a.jpg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196</v>
      </c>
      <c r="O17" s="2" t="str">
        <f>'Definición técnica de imagenes'!A27</f>
        <v>F7B</v>
      </c>
    </row>
    <row r="18" spans="1:15" s="11" customFormat="1" ht="127.5" customHeight="1" x14ac:dyDescent="0.25">
      <c r="A18" s="12" t="str">
        <f t="shared" si="3"/>
        <v>IMG09</v>
      </c>
      <c r="B18" s="62">
        <v>152102630</v>
      </c>
      <c r="C18" s="20" t="str">
        <f t="shared" si="0"/>
        <v>Recurso F6</v>
      </c>
      <c r="D18" s="63" t="s">
        <v>190</v>
      </c>
      <c r="E18" s="63" t="s">
        <v>155</v>
      </c>
      <c r="F18" s="13" t="str">
        <f t="shared" ca="1" si="4"/>
        <v>CN_11_09_REC180_IMG09n.jpg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CN_11_09_REC180_IMG09a.jpg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150" customHeight="1" x14ac:dyDescent="0.3">
      <c r="A19" s="12" t="str">
        <f t="shared" ref="A19:A50" si="6">IF(OR(B19&lt;&gt;"",J19&lt;&gt;""),CONCATENATE(LEFT(A18,3),IF(MID(A18,4,2)+1&lt;10,CONCATENATE("0",MID(A18,4,2)+1),MID(A18,4,2)+1)),"")</f>
        <v>IMG10</v>
      </c>
      <c r="B19" s="62" t="s">
        <v>197</v>
      </c>
      <c r="C19" s="20" t="str">
        <f t="shared" si="0"/>
        <v>Recurso F6</v>
      </c>
      <c r="D19" s="63" t="s">
        <v>192</v>
      </c>
      <c r="E19" s="63" t="s">
        <v>155</v>
      </c>
      <c r="F19" s="13" t="str">
        <f t="shared" ca="1" si="4"/>
        <v>CN_11_09_REC180_IMG10n.jpg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CN_11_09_REC180_IMG10a.jpg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193</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2016-02-18T22:54:07Z</dcterms:modified>
</cp:coreProperties>
</file>