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11" i="1"/>
  <c r="K45" i="2"/>
  <c r="J21" i="2"/>
  <c r="D5" i="2" s="1"/>
  <c r="D7"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2" i="1" l="1"/>
  <c r="G12" i="1" s="1"/>
  <c r="H12" i="1"/>
  <c r="D17" i="2"/>
  <c r="D18" i="2" s="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<sst xmlns="http://schemas.openxmlformats.org/spreadsheetml/2006/main" count="447" uniqueCount="197">
  <si>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</si>
  <si>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</si>
  <si>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</si>
  <si>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</si>
  <si>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</si>
  <si>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</si>
  <si>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</si>
  <si>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</si>
  <si>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</si>
  <si>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</si>
  <si>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</si>
  <si>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</si>
  <si>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</si>
  <si>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</si>
  <si>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</si>
  <si>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</si>
  <si>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</si>
  <si>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</si>
  <si>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</si>
  <si>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</si>
  <si>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</si>
  <si>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</si>
  <si>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</si>
  <si>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</si>
  <si>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</si>
  <si>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</si>
  <si>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</si>
  <si>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</si>
  <si>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</si>
  <si>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</si>
  <si>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</si>
  <si>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</si>
  <si>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</si>
  <si>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</si>
  <si>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</si>
  <si>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</si>
  <si>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</si>
  <si>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</si>
  <si>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</si>
  <si>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</si>
  <si>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</si>
  <si>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</si>
  <si>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</si>
  <si>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</si>
  <si>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</si>
  <si>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</si>
  <si>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</si>
  <si>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</si>
  <si>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</si>
  <si>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</si>
  <si>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</si>
  <si>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</si>
  <si>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</si>
  <si>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</si>
  <si>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</si>
  <si>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</si>
  <si>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</si>
  <si>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</si>
  <si>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</si>
  <si>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</si>
  <si>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</si>
  <si>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</si>
  <si>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</si>
  <si>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</si>
  <si>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</si>
  <si>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</si>
  <si>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</si>
  <si>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</si>
  <si>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</si>
  <si>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</si>
  <si>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</si>
  <si>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</si>
  <si>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</si>
  <si>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</si>
  <si>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</si>
  <si>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</si>
  <si>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</si>
  <si>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</si>
  <si>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</si>
  <si>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</si>
  <si>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</si>
  <si>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</si>
  <si>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</si>
  <si>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</si>
  <si>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</si>
  <si>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</si>
  <si>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</si>
  <si>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</si>
  <si>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</si>
  <si>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</si>
  <si>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</si>
  <si>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</si>
  <si>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</si>
  <si>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</si>
  <si>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</si>
  <si>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</si>
  <si>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</si>
  <si>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</si>
  <si>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</si>
  <si>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</si>
  <si>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</si>
  <si>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</si>
  <si>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</si>
  <si>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</si>
  <si>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</si>
  <si>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</si>
  <si>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</si>
  <si>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</si>
  <si>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</si>
  <si>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</si>
  <si>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</si>
  <si>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</si>
  <si>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</si>
  <si>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</si>
  <si>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</si>
  <si>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</si>
  <si>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</si>
  <si>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</si>
  <si>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</si>
  <si>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</si>
  <si>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</si>
  <si>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</si>
  <si>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</si>
  <si>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</si>
  <si>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</si>
  <si>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</si>
  <si>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</si>
  <si>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</si>
  <si>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</si>
  <si>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</si>
  <si>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</si>
  <si>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</si>
  <si>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</si>
  <si>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</si>
  <si>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</si>
  <si>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</si>
  <si>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</si>
  <si>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</si>
  <si>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</si>
  <si>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</si>
  <si>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</si>
  <si>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</si>
  <si>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</si>
  <si>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</si>
  <si>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</si>
  <si>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</si>
  <si>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</si>
  <si>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</si>
  <si>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</si>
  <si>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</si>
  <si>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</si>
  <si>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</si>
  <si>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</si>
  <si>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</si>
  <si>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</si>
  <si>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</si>
  <si>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</si>
  <si>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</si>
  <si>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</si>
  <si>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</si>
  <si>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</si>
  <si>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</si>
  <si>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</si>
  <si>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</si>
  <si>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</si>
  <si>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</si>
  <si>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</si>
  <si>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</si>
  <si>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</si>
  <si>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</si>
  <si>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</si>
  <si>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</si>
  <si>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</si>
  <si>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</si>
  <si>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</si>
  <si>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</si>
  <si>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</si>
  <si>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</si>
  <si>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</si>
  <si>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</si>
  <si>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</si>
  <si>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</si>
  <si>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</si>
  <si>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</si>
  <si>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</si>
  <si>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</si>
  <si>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</si>
  <si>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</si>
  <si>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</si>
  <si>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CN_10_11_REC180</t>
  </si>
  <si>
    <t>Fotografía</t>
  </si>
  <si>
    <t>ver descripción y observaciones</t>
  </si>
  <si>
    <t>Ilustración</t>
  </si>
  <si>
    <t>Realizar ilustracíon igual a la imagen guía.</t>
  </si>
  <si>
    <t>realizar ilustracíon igual a la imagen guía.</t>
  </si>
  <si>
    <t>Realizar ilustracíon igual a la imagen guía. Modificar imagen en shutherstock  202998862 .</t>
  </si>
  <si>
    <t>Realizar ilustracíon igual a la imagen guía. Es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</si>
</sst>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8"/>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horizontal="left" vertical="center" readingOrder="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9</xdr:col>
      <xdr:colOff>373062</xdr:colOff>
      <xdr:row>9</xdr:row>
      <xdr:rowOff>119062</xdr:rowOff>
    </xdr:from>
    <xdr:to>
      <xdr:col>9</xdr:col>
      <xdr:colOff>2000250</xdr:colOff>
      <xdr:row>9</xdr:row>
      <xdr:rowOff>1381037</xdr:rowOff>
    </xdr:to>
    <xdr:pic>
      <xdr:nvPicPr>
        <xdr:cNvPr id="2" name="Picture 2" descr="http://thumb9.shutterstock.com/display_pic_with_logo/64260/250386376/stock-photo-science-chemistry-biology-medicine-and-people-concept-close-up-of-scientist-or-doctor-hands-25038637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9062" y="2238375"/>
          <a:ext cx="1627188" cy="12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xdr:colOff>
      <xdr:row>10</xdr:row>
      <xdr:rowOff>0</xdr:rowOff>
    </xdr:from>
    <xdr:to>
      <xdr:col>9</xdr:col>
      <xdr:colOff>674193</xdr:colOff>
      <xdr:row>10</xdr:row>
      <xdr:rowOff>1198563</xdr:rowOff>
    </xdr:to>
    <xdr:pic>
      <xdr:nvPicPr>
        <xdr:cNvPr id="3"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1" y="3540125"/>
          <a:ext cx="674192" cy="119856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11</xdr:row>
      <xdr:rowOff>0</xdr:rowOff>
    </xdr:from>
    <xdr:to>
      <xdr:col>9</xdr:col>
      <xdr:colOff>1043606</xdr:colOff>
      <xdr:row>11</xdr:row>
      <xdr:rowOff>830247</xdr:rowOff>
    </xdr:to>
    <xdr:pic>
      <xdr:nvPicPr>
        <xdr:cNvPr id="4" name="Picture 2" descr="http://thumb101.shutterstock.com/display_pic_with_logo/935611/101505673/stock-vector-chemistry-background-molecule-models-and-formulas-hand-drawn-illustration-101505673.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905375"/>
          <a:ext cx="1043606" cy="830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xdr:colOff>
      <xdr:row>12</xdr:row>
      <xdr:rowOff>0</xdr:rowOff>
    </xdr:from>
    <xdr:to>
      <xdr:col>9</xdr:col>
      <xdr:colOff>890717</xdr:colOff>
      <xdr:row>12</xdr:row>
      <xdr:rowOff>1333500</xdr:rowOff>
    </xdr:to>
    <xdr:pic>
      <xdr:nvPicPr>
        <xdr:cNvPr id="5"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1" y="5992813"/>
          <a:ext cx="890716" cy="13335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14</xdr:row>
      <xdr:rowOff>0</xdr:rowOff>
    </xdr:from>
    <xdr:to>
      <xdr:col>9</xdr:col>
      <xdr:colOff>1451248</xdr:colOff>
      <xdr:row>14</xdr:row>
      <xdr:rowOff>1152173</xdr:rowOff>
    </xdr:to>
    <xdr:pic>
      <xdr:nvPicPr>
        <xdr:cNvPr id="7" name="Picture 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8770938"/>
          <a:ext cx="1451248" cy="115217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15</xdr:row>
      <xdr:rowOff>0</xdr:rowOff>
    </xdr:from>
    <xdr:to>
      <xdr:col>9</xdr:col>
      <xdr:colOff>757833</xdr:colOff>
      <xdr:row>15</xdr:row>
      <xdr:rowOff>1245634</xdr:rowOff>
    </xdr:to>
    <xdr:pic>
      <xdr:nvPicPr>
        <xdr:cNvPr id="8" name="Picture 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10191750"/>
          <a:ext cx="757833" cy="124563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0</xdr:rowOff>
    </xdr:from>
    <xdr:to>
      <xdr:col>9</xdr:col>
      <xdr:colOff>2064158</xdr:colOff>
      <xdr:row>16</xdr:row>
      <xdr:rowOff>818666</xdr:rowOff>
    </xdr:to>
    <xdr:pic>
      <xdr:nvPicPr>
        <xdr:cNvPr id="9" name="Picture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11723688"/>
          <a:ext cx="2064158" cy="8186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17</xdr:row>
      <xdr:rowOff>0</xdr:rowOff>
    </xdr:from>
    <xdr:to>
      <xdr:col>9</xdr:col>
      <xdr:colOff>1001841</xdr:colOff>
      <xdr:row>17</xdr:row>
      <xdr:rowOff>919215</xdr:rowOff>
    </xdr:to>
    <xdr:pic>
      <xdr:nvPicPr>
        <xdr:cNvPr id="10" name="Picture 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3049250"/>
          <a:ext cx="1001841" cy="91921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635000</xdr:colOff>
      <xdr:row>23</xdr:row>
      <xdr:rowOff>198437</xdr:rowOff>
    </xdr:from>
    <xdr:to>
      <xdr:col>9</xdr:col>
      <xdr:colOff>2337923</xdr:colOff>
      <xdr:row>23</xdr:row>
      <xdr:rowOff>726383</xdr:rowOff>
    </xdr:to>
    <xdr:pic>
      <xdr:nvPicPr>
        <xdr:cNvPr id="17"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351000" y="21621750"/>
          <a:ext cx="1702923" cy="52794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484188</xdr:colOff>
      <xdr:row>27</xdr:row>
      <xdr:rowOff>63500</xdr:rowOff>
    </xdr:from>
    <xdr:to>
      <xdr:col>9</xdr:col>
      <xdr:colOff>1866128</xdr:colOff>
      <xdr:row>27</xdr:row>
      <xdr:rowOff>1081336</xdr:rowOff>
    </xdr:to>
    <xdr:pic>
      <xdr:nvPicPr>
        <xdr:cNvPr id="21"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200188" y="26185813"/>
          <a:ext cx="1381940" cy="101783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658813</xdr:colOff>
      <xdr:row>27</xdr:row>
      <xdr:rowOff>1365250</xdr:rowOff>
    </xdr:from>
    <xdr:to>
      <xdr:col>9</xdr:col>
      <xdr:colOff>1738933</xdr:colOff>
      <xdr:row>28</xdr:row>
      <xdr:rowOff>955781</xdr:rowOff>
    </xdr:to>
    <xdr:pic>
      <xdr:nvPicPr>
        <xdr:cNvPr id="22" name="Picture 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74813" y="27487563"/>
          <a:ext cx="1080120" cy="97165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349250</xdr:colOff>
      <xdr:row>29</xdr:row>
      <xdr:rowOff>150812</xdr:rowOff>
    </xdr:from>
    <xdr:to>
      <xdr:col>9</xdr:col>
      <xdr:colOff>1977317</xdr:colOff>
      <xdr:row>29</xdr:row>
      <xdr:rowOff>1273917</xdr:rowOff>
    </xdr:to>
    <xdr:pic>
      <xdr:nvPicPr>
        <xdr:cNvPr id="23" name="Picture 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65250" y="28733750"/>
          <a:ext cx="1628067" cy="112310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547688</xdr:colOff>
      <xdr:row>13</xdr:row>
      <xdr:rowOff>326690</xdr:rowOff>
    </xdr:from>
    <xdr:to>
      <xdr:col>9</xdr:col>
      <xdr:colOff>1918742</xdr:colOff>
      <xdr:row>13</xdr:row>
      <xdr:rowOff>1228699</xdr:rowOff>
    </xdr:to>
    <xdr:pic>
      <xdr:nvPicPr>
        <xdr:cNvPr id="24" name="Imagen 23"/>
        <xdr:cNvPicPr>
          <a:picLocks noChangeAspect="1"/>
        </xdr:cNvPicPr>
      </xdr:nvPicPr>
      <xdr:blipFill rotWithShape="1">
        <a:blip xmlns:r="http://schemas.openxmlformats.org/officeDocument/2006/relationships" r:embed="rId13"/>
        <a:srcRect l="57748" t="40156" r="21221" b="35235"/>
        <a:stretch/>
      </xdr:blipFill>
      <xdr:spPr>
        <a:xfrm>
          <a:off x="14263688" y="7716503"/>
          <a:ext cx="1371054" cy="902009"/>
        </a:xfrm>
        <a:prstGeom prst="rect">
          <a:avLst/>
        </a:prstGeom>
      </xdr:spPr>
    </xdr:pic>
    <xdr:clientData/>
  </xdr:twoCellAnchor>
  <xdr:twoCellAnchor editAs="oneCell">
    <xdr:from>
      <xdr:col>9</xdr:col>
      <xdr:colOff>301625</xdr:colOff>
      <xdr:row>18</xdr:row>
      <xdr:rowOff>152944</xdr:rowOff>
    </xdr:from>
    <xdr:to>
      <xdr:col>9</xdr:col>
      <xdr:colOff>2437531</xdr:colOff>
      <xdr:row>18</xdr:row>
      <xdr:rowOff>1199201</xdr:rowOff>
    </xdr:to>
    <xdr:pic>
      <xdr:nvPicPr>
        <xdr:cNvPr id="25" name="Imagen 24"/>
        <xdr:cNvPicPr>
          <a:picLocks noChangeAspect="1"/>
        </xdr:cNvPicPr>
      </xdr:nvPicPr>
      <xdr:blipFill>
        <a:blip xmlns:r="http://schemas.openxmlformats.org/officeDocument/2006/relationships" r:embed="rId14"/>
        <a:stretch>
          <a:fillRect/>
        </a:stretch>
      </xdr:blipFill>
      <xdr:spPr>
        <a:xfrm>
          <a:off x="14017625" y="14575382"/>
          <a:ext cx="2135906" cy="1046257"/>
        </a:xfrm>
        <a:prstGeom prst="rect">
          <a:avLst/>
        </a:prstGeom>
      </xdr:spPr>
    </xdr:pic>
    <xdr:clientData/>
  </xdr:twoCellAnchor>
  <xdr:twoCellAnchor editAs="oneCell">
    <xdr:from>
      <xdr:col>9</xdr:col>
      <xdr:colOff>381000</xdr:colOff>
      <xdr:row>19</xdr:row>
      <xdr:rowOff>71436</xdr:rowOff>
    </xdr:from>
    <xdr:to>
      <xdr:col>9</xdr:col>
      <xdr:colOff>1917204</xdr:colOff>
      <xdr:row>19</xdr:row>
      <xdr:rowOff>1243659</xdr:rowOff>
    </xdr:to>
    <xdr:pic>
      <xdr:nvPicPr>
        <xdr:cNvPr id="27" name="Imagen 26"/>
        <xdr:cNvPicPr>
          <a:picLocks noChangeAspect="1"/>
        </xdr:cNvPicPr>
      </xdr:nvPicPr>
      <xdr:blipFill>
        <a:blip xmlns:r="http://schemas.openxmlformats.org/officeDocument/2006/relationships" r:embed="rId15"/>
        <a:stretch>
          <a:fillRect/>
        </a:stretch>
      </xdr:blipFill>
      <xdr:spPr>
        <a:xfrm>
          <a:off x="14097000" y="15874999"/>
          <a:ext cx="1536204" cy="1172223"/>
        </a:xfrm>
        <a:prstGeom prst="rect">
          <a:avLst/>
        </a:prstGeom>
      </xdr:spPr>
    </xdr:pic>
    <xdr:clientData/>
  </xdr:twoCellAnchor>
  <xdr:twoCellAnchor editAs="oneCell">
    <xdr:from>
      <xdr:col>9</xdr:col>
      <xdr:colOff>608946</xdr:colOff>
      <xdr:row>20</xdr:row>
      <xdr:rowOff>87312</xdr:rowOff>
    </xdr:from>
    <xdr:to>
      <xdr:col>9</xdr:col>
      <xdr:colOff>1391237</xdr:colOff>
      <xdr:row>20</xdr:row>
      <xdr:rowOff>1221779</xdr:rowOff>
    </xdr:to>
    <xdr:pic>
      <xdr:nvPicPr>
        <xdr:cNvPr id="28" name="Imagen 27"/>
        <xdr:cNvPicPr>
          <a:picLocks noChangeAspect="1"/>
        </xdr:cNvPicPr>
      </xdr:nvPicPr>
      <xdr:blipFill>
        <a:blip xmlns:r="http://schemas.openxmlformats.org/officeDocument/2006/relationships" r:embed="rId16"/>
        <a:stretch>
          <a:fillRect/>
        </a:stretch>
      </xdr:blipFill>
      <xdr:spPr>
        <a:xfrm>
          <a:off x="14324946" y="17406937"/>
          <a:ext cx="782291" cy="1134467"/>
        </a:xfrm>
        <a:prstGeom prst="rect">
          <a:avLst/>
        </a:prstGeom>
      </xdr:spPr>
    </xdr:pic>
    <xdr:clientData/>
  </xdr:twoCellAnchor>
  <xdr:twoCellAnchor editAs="oneCell">
    <xdr:from>
      <xdr:col>9</xdr:col>
      <xdr:colOff>627063</xdr:colOff>
      <xdr:row>21</xdr:row>
      <xdr:rowOff>190500</xdr:rowOff>
    </xdr:from>
    <xdr:to>
      <xdr:col>9</xdr:col>
      <xdr:colOff>1524977</xdr:colOff>
      <xdr:row>21</xdr:row>
      <xdr:rowOff>990040</xdr:rowOff>
    </xdr:to>
    <xdr:pic>
      <xdr:nvPicPr>
        <xdr:cNvPr id="29" name="Imagen 28"/>
        <xdr:cNvPicPr>
          <a:picLocks noChangeAspect="1"/>
        </xdr:cNvPicPr>
      </xdr:nvPicPr>
      <xdr:blipFill>
        <a:blip xmlns:r="http://schemas.openxmlformats.org/officeDocument/2006/relationships" r:embed="rId17"/>
        <a:stretch>
          <a:fillRect/>
        </a:stretch>
      </xdr:blipFill>
      <xdr:spPr>
        <a:xfrm>
          <a:off x="14343063" y="18875375"/>
          <a:ext cx="897914" cy="799540"/>
        </a:xfrm>
        <a:prstGeom prst="rect">
          <a:avLst/>
        </a:prstGeom>
      </xdr:spPr>
    </xdr:pic>
    <xdr:clientData/>
  </xdr:twoCellAnchor>
  <xdr:twoCellAnchor editAs="oneCell">
    <xdr:from>
      <xdr:col>9</xdr:col>
      <xdr:colOff>563562</xdr:colOff>
      <xdr:row>22</xdr:row>
      <xdr:rowOff>150812</xdr:rowOff>
    </xdr:from>
    <xdr:to>
      <xdr:col>9</xdr:col>
      <xdr:colOff>1771688</xdr:colOff>
      <xdr:row>22</xdr:row>
      <xdr:rowOff>1247006</xdr:rowOff>
    </xdr:to>
    <xdr:pic>
      <xdr:nvPicPr>
        <xdr:cNvPr id="30" name="Imagen 29"/>
        <xdr:cNvPicPr>
          <a:picLocks noChangeAspect="1"/>
        </xdr:cNvPicPr>
      </xdr:nvPicPr>
      <xdr:blipFill>
        <a:blip xmlns:r="http://schemas.openxmlformats.org/officeDocument/2006/relationships" r:embed="rId18"/>
        <a:stretch>
          <a:fillRect/>
        </a:stretch>
      </xdr:blipFill>
      <xdr:spPr>
        <a:xfrm>
          <a:off x="14279562" y="20058062"/>
          <a:ext cx="1208126" cy="1096194"/>
        </a:xfrm>
        <a:prstGeom prst="rect">
          <a:avLst/>
        </a:prstGeom>
      </xdr:spPr>
    </xdr:pic>
    <xdr:clientData/>
  </xdr:twoCellAnchor>
  <xdr:twoCellAnchor editAs="oneCell">
    <xdr:from>
      <xdr:col>9</xdr:col>
      <xdr:colOff>396875</xdr:colOff>
      <xdr:row>24</xdr:row>
      <xdr:rowOff>160006</xdr:rowOff>
    </xdr:from>
    <xdr:to>
      <xdr:col>9</xdr:col>
      <xdr:colOff>1966689</xdr:colOff>
      <xdr:row>24</xdr:row>
      <xdr:rowOff>950622</xdr:rowOff>
    </xdr:to>
    <xdr:pic>
      <xdr:nvPicPr>
        <xdr:cNvPr id="31" name="Imagen 30"/>
        <xdr:cNvPicPr>
          <a:picLocks noChangeAspect="1"/>
        </xdr:cNvPicPr>
      </xdr:nvPicPr>
      <xdr:blipFill>
        <a:blip xmlns:r="http://schemas.openxmlformats.org/officeDocument/2006/relationships" r:embed="rId19"/>
        <a:stretch>
          <a:fillRect/>
        </a:stretch>
      </xdr:blipFill>
      <xdr:spPr>
        <a:xfrm>
          <a:off x="14112875" y="23004131"/>
          <a:ext cx="1569814" cy="790616"/>
        </a:xfrm>
        <a:prstGeom prst="rect">
          <a:avLst/>
        </a:prstGeom>
      </xdr:spPr>
    </xdr:pic>
    <xdr:clientData/>
  </xdr:twoCellAnchor>
  <xdr:twoCellAnchor editAs="oneCell">
    <xdr:from>
      <xdr:col>9</xdr:col>
      <xdr:colOff>357188</xdr:colOff>
      <xdr:row>25</xdr:row>
      <xdr:rowOff>15875</xdr:rowOff>
    </xdr:from>
    <xdr:to>
      <xdr:col>9</xdr:col>
      <xdr:colOff>2438089</xdr:colOff>
      <xdr:row>25</xdr:row>
      <xdr:rowOff>949722</xdr:rowOff>
    </xdr:to>
    <xdr:pic>
      <xdr:nvPicPr>
        <xdr:cNvPr id="32" name="Imagen 31"/>
        <xdr:cNvPicPr>
          <a:picLocks noChangeAspect="1"/>
        </xdr:cNvPicPr>
      </xdr:nvPicPr>
      <xdr:blipFill>
        <a:blip xmlns:r="http://schemas.openxmlformats.org/officeDocument/2006/relationships" r:embed="rId20"/>
        <a:stretch>
          <a:fillRect/>
        </a:stretch>
      </xdr:blipFill>
      <xdr:spPr>
        <a:xfrm>
          <a:off x="14073188" y="24090313"/>
          <a:ext cx="2080901" cy="933847"/>
        </a:xfrm>
        <a:prstGeom prst="rect">
          <a:avLst/>
        </a:prstGeom>
      </xdr:spPr>
    </xdr:pic>
    <xdr:clientData/>
  </xdr:twoCellAnchor>
  <xdr:twoCellAnchor editAs="oneCell">
    <xdr:from>
      <xdr:col>9</xdr:col>
      <xdr:colOff>222250</xdr:colOff>
      <xdr:row>25</xdr:row>
      <xdr:rowOff>960437</xdr:rowOff>
    </xdr:from>
    <xdr:to>
      <xdr:col>9</xdr:col>
      <xdr:colOff>2200352</xdr:colOff>
      <xdr:row>26</xdr:row>
      <xdr:rowOff>952456</xdr:rowOff>
    </xdr:to>
    <xdr:pic>
      <xdr:nvPicPr>
        <xdr:cNvPr id="33" name="Imagen 32"/>
        <xdr:cNvPicPr>
          <a:picLocks noChangeAspect="1"/>
        </xdr:cNvPicPr>
      </xdr:nvPicPr>
      <xdr:blipFill>
        <a:blip xmlns:r="http://schemas.openxmlformats.org/officeDocument/2006/relationships" r:embed="rId21"/>
        <a:stretch>
          <a:fillRect/>
        </a:stretch>
      </xdr:blipFill>
      <xdr:spPr>
        <a:xfrm>
          <a:off x="13938250" y="25034875"/>
          <a:ext cx="1978102" cy="1000081"/>
        </a:xfrm>
        <a:prstGeom prst="rect">
          <a:avLst/>
        </a:prstGeom>
      </xdr:spPr>
    </xdr:pic>
    <xdr:clientData/>
  </xdr:twoCellAnchor>
  <xdr:twoCellAnchor editAs="oneCell">
    <xdr:from>
      <xdr:col>9</xdr:col>
      <xdr:colOff>533399</xdr:colOff>
      <xdr:row>30</xdr:row>
      <xdr:rowOff>150218</xdr:rowOff>
    </xdr:from>
    <xdr:to>
      <xdr:col>9</xdr:col>
      <xdr:colOff>2532978</xdr:colOff>
      <xdr:row>30</xdr:row>
      <xdr:rowOff>1753406</xdr:rowOff>
    </xdr:to>
    <xdr:pic>
      <xdr:nvPicPr>
        <xdr:cNvPr id="26" name="Imagen 25"/>
        <xdr:cNvPicPr>
          <a:picLocks noChangeAspect="1"/>
        </xdr:cNvPicPr>
      </xdr:nvPicPr>
      <xdr:blipFill rotWithShape="1">
        <a:blip xmlns:r="http://schemas.openxmlformats.org/officeDocument/2006/relationships" r:embed="rId22"/>
        <a:srcRect l="26409" t="46083" r="51122" b="21875"/>
        <a:stretch/>
      </xdr:blipFill>
      <xdr:spPr>
        <a:xfrm>
          <a:off x="14239874" y="30020618"/>
          <a:ext cx="1999579" cy="16031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50386376/stock-photo-science-chemistry-biology-medicine-and-people-concept-close-up-of-scientist-or-doctor-hands.html?src=QjJLEVaSQeJQbCtGrq-6Jg-3-6"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31" activePane="bottomLeft" state="frozen"/>
      <selection pane="bottomLeft" activeCell="K31" sqref="K3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9">
        <v>10</v>
      </c>
      <c r="D3" s="90"/>
      <c r="F3" s="82"/>
      <c r="G3" s="83"/>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7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11.75" customHeight="1" x14ac:dyDescent="0.25">
      <c r="A10" s="12" t="str">
        <f>IF(OR(B10&lt;&gt;"",J10&lt;&gt;""),"IMG01","")</f>
        <v>IMG01</v>
      </c>
      <c r="B10" s="79">
        <v>250386376</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CN_10_11_REC180_IMG01.jpg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7.25" customHeight="1" x14ac:dyDescent="0.25">
      <c r="A11" s="12" t="str">
        <f t="shared" ref="A11:A18" si="3">IF(OR(B11&lt;&gt;"",J11&lt;&gt;""),CONCATENATE(LEFT(A10,3),IF(MID(A10,4,2)+1&lt;10,CONCATENATE("0",MID(A10,4,2)+1))),"")</f>
        <v>IMG02</v>
      </c>
      <c r="B11" s="62" t="s">
        <v>191</v>
      </c>
      <c r="C11" s="20" t="str">
        <f t="shared" si="0"/>
        <v>Recurso F6</v>
      </c>
      <c r="D11" s="63" t="s">
        <v>192</v>
      </c>
      <c r="E11" s="63" t="s">
        <v>150</v>
      </c>
      <c r="F11" s="13" t="str">
        <f t="shared" ref="F11:F74" ca="1" si="4">IF(OR(B11&lt;&gt;"",J11&lt;&gt;""),CONCATENATE($C$7,"_",$A11,IF($G$4="Cuaderno de Estudio","_small",CONCATENATE(IF(I11="","","n"),IF(LEFT($G$5,1)="F",".jpg",".png")))),"")</f>
        <v>CN_10_11_REC180_IMG02.jpg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195</v>
      </c>
      <c r="O11" s="2" t="str">
        <f>'Definición técnica de imagenes'!A13</f>
        <v>M101</v>
      </c>
    </row>
    <row r="12" spans="1:16" s="11" customFormat="1" ht="85.5" customHeight="1" x14ac:dyDescent="0.25">
      <c r="A12" s="12" t="str">
        <f t="shared" si="3"/>
        <v>IMG03</v>
      </c>
      <c r="B12" s="78">
        <v>101505673</v>
      </c>
      <c r="C12" s="20" t="str">
        <f t="shared" si="0"/>
        <v>Recurso F6</v>
      </c>
      <c r="D12" s="63" t="s">
        <v>190</v>
      </c>
      <c r="E12" s="63" t="s">
        <v>155</v>
      </c>
      <c r="F12" s="13" t="str">
        <f t="shared" ca="1" si="4"/>
        <v>CN_10_11_REC180_IMG03n.jpg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CN_10_11_REC180_IMG03a.jpg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110.25" customHeight="1" x14ac:dyDescent="0.25">
      <c r="A13" s="12" t="str">
        <f t="shared" si="3"/>
        <v>IMG04</v>
      </c>
      <c r="B13" s="62" t="s">
        <v>191</v>
      </c>
      <c r="C13" s="20" t="str">
        <f t="shared" si="0"/>
        <v>Recurso F6</v>
      </c>
      <c r="D13" s="63" t="s">
        <v>192</v>
      </c>
      <c r="E13" s="63" t="s">
        <v>155</v>
      </c>
      <c r="F13" s="13" t="str">
        <f t="shared" ca="1" si="4"/>
        <v>CN_10_11_REC180_IMG04n.jpg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CN_10_11_REC180_IMG04a.jpg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193</v>
      </c>
      <c r="O13" s="2" t="str">
        <f>'Definición técnica de imagenes'!A19</f>
        <v>F4</v>
      </c>
    </row>
    <row r="14" spans="1:16" s="11" customFormat="1" ht="108.75" customHeight="1" x14ac:dyDescent="0.25">
      <c r="A14" s="12" t="str">
        <f t="shared" si="3"/>
        <v>IMG05</v>
      </c>
      <c r="B14" s="62" t="s">
        <v>191</v>
      </c>
      <c r="C14" s="20" t="str">
        <f t="shared" si="0"/>
        <v>Recurso F6</v>
      </c>
      <c r="D14" s="63" t="s">
        <v>192</v>
      </c>
      <c r="E14" s="63" t="s">
        <v>155</v>
      </c>
      <c r="F14" s="13" t="str">
        <f t="shared" ca="1" si="4"/>
        <v>CN_10_11_REC180_IMG05n.jpg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CN_10_11_REC180_IMG05a.jpg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193</v>
      </c>
      <c r="O14" s="2" t="str">
        <f>'Definición técnica de imagenes'!A22</f>
        <v>F6</v>
      </c>
    </row>
    <row r="15" spans="1:16" s="11" customFormat="1" ht="111.75" customHeight="1" x14ac:dyDescent="0.25">
      <c r="A15" s="12" t="str">
        <f t="shared" si="3"/>
        <v>IMG06</v>
      </c>
      <c r="B15" s="62" t="s">
        <v>191</v>
      </c>
      <c r="C15" s="20" t="str">
        <f t="shared" si="0"/>
        <v>Recurso F6</v>
      </c>
      <c r="D15" s="63" t="s">
        <v>192</v>
      </c>
      <c r="E15" s="63" t="s">
        <v>155</v>
      </c>
      <c r="F15" s="13" t="str">
        <f t="shared" ca="1" si="4"/>
        <v>CN_10_11_REC180_IMG06n.jpg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CN_10_11_REC180_IMG06a.jpg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193</v>
      </c>
      <c r="O15" s="2" t="str">
        <f>'Definición técnica de imagenes'!A24</f>
        <v>F6B</v>
      </c>
    </row>
    <row r="16" spans="1:16" s="11" customFormat="1" ht="120.75" customHeight="1" x14ac:dyDescent="0.3">
      <c r="A16" s="12" t="str">
        <f t="shared" si="3"/>
        <v>IMG07</v>
      </c>
      <c r="B16" s="62" t="s">
        <v>191</v>
      </c>
      <c r="C16" s="20" t="str">
        <f t="shared" si="0"/>
        <v>Recurso F6</v>
      </c>
      <c r="D16" s="63" t="s">
        <v>192</v>
      </c>
      <c r="E16" s="63" t="s">
        <v>155</v>
      </c>
      <c r="F16" s="13" t="str">
        <f t="shared" ca="1" si="4"/>
        <v>CN_10_11_REC180_IMG07n.jpg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CN_10_11_REC180_IMG07a.jpg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194</v>
      </c>
      <c r="O16" s="2" t="str">
        <f>'Definición técnica de imagenes'!A25</f>
        <v>F7</v>
      </c>
    </row>
    <row r="17" spans="1:15" s="11" customFormat="1" ht="104.25" customHeight="1" x14ac:dyDescent="0.25">
      <c r="A17" s="12" t="str">
        <f t="shared" si="3"/>
        <v>IMG08</v>
      </c>
      <c r="B17" s="62" t="s">
        <v>191</v>
      </c>
      <c r="C17" s="20" t="str">
        <f t="shared" si="0"/>
        <v>Recurso F6</v>
      </c>
      <c r="D17" s="63" t="s">
        <v>192</v>
      </c>
      <c r="E17" s="63" t="s">
        <v>155</v>
      </c>
      <c r="F17" s="13" t="str">
        <f t="shared" ca="1" si="4"/>
        <v>CN_10_11_REC180_IMG08n.jpg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CN_10_11_REC180_IMG08a.jpg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193</v>
      </c>
      <c r="O17" s="2" t="str">
        <f>'Definición técnica de imagenes'!A27</f>
        <v>F7B</v>
      </c>
    </row>
    <row r="18" spans="1:15" s="11" customFormat="1" ht="108" customHeight="1" x14ac:dyDescent="0.25">
      <c r="A18" s="12" t="str">
        <f t="shared" si="3"/>
        <v>IMG09</v>
      </c>
      <c r="B18" s="62" t="s">
        <v>191</v>
      </c>
      <c r="C18" s="20" t="str">
        <f t="shared" si="0"/>
        <v>Recurso F6</v>
      </c>
      <c r="D18" s="63" t="s">
        <v>192</v>
      </c>
      <c r="E18" s="63" t="s">
        <v>155</v>
      </c>
      <c r="F18" s="13" t="str">
        <f t="shared" ca="1" si="4"/>
        <v>CN_10_11_REC180_IMG09n.jpg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CN_10_11_REC180_IMG09a.jpg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194</v>
      </c>
      <c r="O18" s="2" t="str">
        <f>'Definición técnica de imagenes'!A30</f>
        <v>F8</v>
      </c>
    </row>
    <row r="19" spans="1:15" s="11" customFormat="1" ht="108.75" customHeight="1" x14ac:dyDescent="0.3">
      <c r="A19" s="12" t="str">
        <f t="shared" ref="A19:A50" si="6">IF(OR(B19&lt;&gt;"",J19&lt;&gt;""),CONCATENATE(LEFT(A18,3),IF(MID(A18,4,2)+1&lt;10,CONCATENATE("0",MID(A18,4,2)+1),MID(A18,4,2)+1)),"")</f>
        <v>IMG10</v>
      </c>
      <c r="B19" s="62" t="s">
        <v>191</v>
      </c>
      <c r="C19" s="20" t="str">
        <f t="shared" si="0"/>
        <v>Recurso F6</v>
      </c>
      <c r="D19" s="63" t="s">
        <v>192</v>
      </c>
      <c r="E19" s="63" t="s">
        <v>155</v>
      </c>
      <c r="F19" s="13" t="str">
        <f t="shared" ca="1" si="4"/>
        <v>CN_10_11_REC180_IMG10n.jpg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CN_10_11_REC180_IMG10a.jpg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193</v>
      </c>
      <c r="O19" s="2" t="str">
        <f>'Definición técnica de imagenes'!A31</f>
        <v>F10</v>
      </c>
    </row>
    <row r="20" spans="1:15" s="11" customFormat="1" ht="119.25" customHeight="1" x14ac:dyDescent="0.25">
      <c r="A20" s="12" t="str">
        <f t="shared" si="6"/>
        <v>IMG11</v>
      </c>
      <c r="B20" s="62" t="s">
        <v>191</v>
      </c>
      <c r="C20" s="20" t="str">
        <f t="shared" si="0"/>
        <v>Recurso F6</v>
      </c>
      <c r="D20" s="63" t="s">
        <v>192</v>
      </c>
      <c r="E20" s="63" t="s">
        <v>155</v>
      </c>
      <c r="F20" s="13" t="str">
        <f t="shared" ca="1" si="4"/>
        <v>CN_10_11_REC180_IMG11n.jpg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CN_10_11_REC180_IMG11a.jpg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193</v>
      </c>
      <c r="O20" s="2" t="str">
        <f>'Definición técnica de imagenes'!A32</f>
        <v>F10B</v>
      </c>
    </row>
    <row r="21" spans="1:15" s="11" customFormat="1" ht="107.25" customHeight="1" x14ac:dyDescent="0.25">
      <c r="A21" s="12" t="str">
        <f t="shared" si="6"/>
        <v>IMG12</v>
      </c>
      <c r="B21" s="62" t="s">
        <v>191</v>
      </c>
      <c r="C21" s="20" t="str">
        <f t="shared" si="0"/>
        <v>Recurso F6</v>
      </c>
      <c r="D21" s="63" t="s">
        <v>192</v>
      </c>
      <c r="E21" s="63" t="s">
        <v>155</v>
      </c>
      <c r="F21" s="13" t="str">
        <f t="shared" ca="1" si="4"/>
        <v>CN_10_11_REC180_IMG12n.jpg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CN_10_11_REC180_IMG12a.jpg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193</v>
      </c>
      <c r="O21" s="2" t="str">
        <f>'Definición técnica de imagenes'!A33</f>
        <v>F11</v>
      </c>
    </row>
    <row r="22" spans="1:15" s="11" customFormat="1" ht="96" customHeight="1" x14ac:dyDescent="0.25">
      <c r="A22" s="12" t="str">
        <f t="shared" si="6"/>
        <v>IMG13</v>
      </c>
      <c r="B22" s="62" t="s">
        <v>191</v>
      </c>
      <c r="C22" s="20" t="str">
        <f t="shared" si="0"/>
        <v>Recurso F6</v>
      </c>
      <c r="D22" s="63" t="s">
        <v>192</v>
      </c>
      <c r="E22" s="63" t="s">
        <v>155</v>
      </c>
      <c r="F22" s="13" t="str">
        <f t="shared" ca="1" si="4"/>
        <v>CN_10_11_REC180_IMG13n.jpg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CN_10_11_REC180_IMG13a.jpg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193</v>
      </c>
      <c r="O22" s="2" t="str">
        <f>'Definición técnica de imagenes'!A34</f>
        <v>F12</v>
      </c>
    </row>
    <row r="23" spans="1:15" s="11" customFormat="1" ht="119.25" customHeight="1" x14ac:dyDescent="0.25">
      <c r="A23" s="12" t="str">
        <f t="shared" si="6"/>
        <v>IMG14</v>
      </c>
      <c r="B23" s="62" t="s">
        <v>191</v>
      </c>
      <c r="C23" s="20" t="str">
        <f t="shared" si="0"/>
        <v>Recurso F6</v>
      </c>
      <c r="D23" s="63" t="s">
        <v>192</v>
      </c>
      <c r="E23" s="63" t="s">
        <v>155</v>
      </c>
      <c r="F23" s="13" t="str">
        <f t="shared" ca="1" si="4"/>
        <v>CN_10_11_REC180_IMG14n.jpg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CN_10_11_REC180_IMG14a.jpg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193</v>
      </c>
      <c r="O23" s="2" t="str">
        <f>'Definición técnica de imagenes'!A35</f>
        <v>F13</v>
      </c>
    </row>
    <row r="24" spans="1:15" s="11" customFormat="1" ht="111.75" customHeight="1" x14ac:dyDescent="0.25">
      <c r="A24" s="12" t="str">
        <f t="shared" si="6"/>
        <v>IMG15</v>
      </c>
      <c r="B24" s="62" t="s">
        <v>191</v>
      </c>
      <c r="C24" s="20" t="str">
        <f t="shared" si="0"/>
        <v>Recurso F6</v>
      </c>
      <c r="D24" s="63" t="s">
        <v>192</v>
      </c>
      <c r="E24" s="63" t="s">
        <v>155</v>
      </c>
      <c r="F24" s="13" t="str">
        <f t="shared" ca="1" si="4"/>
        <v>CN_10_11_REC180_IMG15n.jpg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CN_10_11_REC180_IMG15a.jpg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193</v>
      </c>
      <c r="O24" s="2" t="str">
        <f>'Definición técnica de imagenes'!A37</f>
        <v>F13B</v>
      </c>
    </row>
    <row r="25" spans="1:15" s="11" customFormat="1" ht="96.75" customHeight="1" x14ac:dyDescent="0.25">
      <c r="A25" s="12" t="str">
        <f t="shared" si="6"/>
        <v>IMG16</v>
      </c>
      <c r="B25" s="62" t="s">
        <v>191</v>
      </c>
      <c r="C25" s="20" t="str">
        <f t="shared" si="0"/>
        <v>Recurso F6</v>
      </c>
      <c r="D25" s="63" t="s">
        <v>192</v>
      </c>
      <c r="E25" s="63" t="s">
        <v>155</v>
      </c>
      <c r="F25" s="13" t="str">
        <f t="shared" ca="1" si="4"/>
        <v>CN_10_11_REC180_IMG16n.jpg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CN_10_11_REC180_IMG16a.jpg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193</v>
      </c>
    </row>
    <row r="26" spans="1:15" s="11" customFormat="1" ht="79.5" customHeight="1" x14ac:dyDescent="0.25">
      <c r="A26" s="12" t="str">
        <f t="shared" si="6"/>
        <v>IMG17</v>
      </c>
      <c r="B26" s="62" t="s">
        <v>191</v>
      </c>
      <c r="C26" s="20" t="str">
        <f t="shared" si="0"/>
        <v>Recurso F6</v>
      </c>
      <c r="D26" s="63" t="s">
        <v>192</v>
      </c>
      <c r="E26" s="63" t="s">
        <v>155</v>
      </c>
      <c r="F26" s="13" t="str">
        <f t="shared" ca="1" si="4"/>
        <v>CN_10_11_REC180_IMG17n.jpg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CN_10_11_REC180_IMG17a.jpg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193</v>
      </c>
    </row>
    <row r="27" spans="1:15" s="11" customFormat="1" ht="81.75" customHeight="1" x14ac:dyDescent="0.25">
      <c r="A27" s="12" t="str">
        <f t="shared" si="6"/>
        <v>IMG18</v>
      </c>
      <c r="B27" s="62" t="s">
        <v>191</v>
      </c>
      <c r="C27" s="20" t="str">
        <f t="shared" si="0"/>
        <v>Recurso F6</v>
      </c>
      <c r="D27" s="63" t="s">
        <v>192</v>
      </c>
      <c r="E27" s="63" t="s">
        <v>155</v>
      </c>
      <c r="F27" s="13" t="str">
        <f t="shared" ca="1" si="4"/>
        <v>CN_10_11_REC180_IMG18n.jpg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CN_10_11_REC180_IMG18a.jpg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193</v>
      </c>
      <c r="O27" s="2"/>
    </row>
    <row r="28" spans="1:15" s="11" customFormat="1" ht="108.75" customHeight="1" x14ac:dyDescent="0.25">
      <c r="A28" s="12" t="str">
        <f t="shared" si="6"/>
        <v>IMG19</v>
      </c>
      <c r="B28" s="62" t="s">
        <v>191</v>
      </c>
      <c r="C28" s="20" t="str">
        <f t="shared" si="0"/>
        <v>Recurso F6</v>
      </c>
      <c r="D28" s="63" t="s">
        <v>192</v>
      </c>
      <c r="E28" s="63" t="s">
        <v>155</v>
      </c>
      <c r="F28" s="13" t="str">
        <f t="shared" ca="1" si="4"/>
        <v>CN_10_11_REC180_IMG19n.jpg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CN_10_11_REC180_IMG19a.jpg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c r="K28" s="64" t="s">
        <v>193</v>
      </c>
    </row>
    <row r="29" spans="1:15" s="11" customFormat="1" ht="84.75" customHeight="1" x14ac:dyDescent="0.25">
      <c r="A29" s="12" t="str">
        <f t="shared" si="6"/>
        <v>IMG20</v>
      </c>
      <c r="B29" s="62" t="s">
        <v>191</v>
      </c>
      <c r="C29" s="20" t="str">
        <f t="shared" si="0"/>
        <v>Recurso F6</v>
      </c>
      <c r="D29" s="63" t="s">
        <v>192</v>
      </c>
      <c r="E29" s="63" t="s">
        <v>155</v>
      </c>
      <c r="F29" s="13" t="str">
        <f t="shared" ca="1" si="4"/>
        <v>CN_10_11_REC180_IMG20n.jpg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CN_10_11_REC180_IMG20a.jpg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c r="K29" s="64" t="s">
        <v>193</v>
      </c>
    </row>
    <row r="30" spans="1:15" s="11" customFormat="1" ht="102" customHeight="1" x14ac:dyDescent="0.25">
      <c r="A30" s="12" t="str">
        <f t="shared" si="6"/>
        <v>IMG21</v>
      </c>
      <c r="B30" s="62" t="s">
        <v>191</v>
      </c>
      <c r="C30" s="20" t="str">
        <f t="shared" si="0"/>
        <v>Recurso F6</v>
      </c>
      <c r="D30" s="63" t="s">
        <v>192</v>
      </c>
      <c r="E30" s="63" t="s">
        <v>155</v>
      </c>
      <c r="F30" s="13" t="str">
        <f t="shared" ca="1" si="4"/>
        <v>CN_10_11_REC180_IMG21n.jpg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CN_10_11_REC180_IMG21a.jpg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t="s">
        <v>193</v>
      </c>
    </row>
    <row r="31" spans="1:15" s="11" customFormat="1" ht="165.75" customHeight="1" x14ac:dyDescent="0.25">
      <c r="A31" s="12" t="str">
        <f t="shared" si="6"/>
        <v>IMG22</v>
      </c>
      <c r="B31" s="62" t="s">
        <v>191</v>
      </c>
      <c r="C31" s="20" t="str">
        <f t="shared" si="0"/>
        <v>Recurso F6</v>
      </c>
      <c r="D31" s="63" t="s">
        <v>192</v>
      </c>
      <c r="E31" s="63"/>
      <c r="F31" s="13" t="e">
        <f t="shared" ca="1" si="4"/>
        <v>#N/A</v>
      </c>
      <c r="G31" s="13" t="e">
        <f ca="1">IF($F31&lt;&gt;"",IF($G$4="Recurso",VLOOKUP($E31,OFFSET('Definición técnica de imagenes'!$A$1,MATCH($G$5,'Definición técnica de imagenes'!$A$1:$A$104,0)-1,1,COUNTIF('Definición técnica de imagenes'!$A$3:$A$102,$G$5),5),5,FALSE),'Definición técnica de imagenes'!$F$16),"")</f>
        <v>#N/A</v>
      </c>
      <c r="H31" s="13" t="e">
        <f t="shared" ca="1" si="5"/>
        <v>#N/A</v>
      </c>
      <c r="I31" s="13" t="e">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#N/A</v>
      </c>
      <c r="J31" s="64"/>
      <c r="K31" s="64" t="s">
        <v>196</v>
      </c>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50386376/stock-photo-science-chemistry-biology-medicine-and-people-concept-close-up-of-scientist-or-doctor-hands.html?src=QjJLEVaSQeJQbCtGrq-6Jg-3-6"/>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2016-05-12T19:42:58Z</dcterms:modified>
</cp:coreProperties>
</file>