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20" i="1"/>
  <c r="H19" i="1"/>
  <c r="H18" i="1"/>
  <c r="H17" i="1"/>
  <c r="H16" i="1"/>
  <c r="H15" i="1"/>
  <c r="H14" i="1"/>
  <c r="H13" i="1"/>
  <c r="H12" i="1"/>
  <c r="H11"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<sst xmlns="http://schemas.openxmlformats.org/spreadsheetml/2006/main" count="406" uniqueCount="197">
  <si>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</si>
  <si>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</si>
  <si>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</si>
  <si>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</si>
  <si>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</si>
  <si>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</si>
  <si>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</si>
  <si>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</si>
  <si>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</si>
  <si>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</si>
  <si>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</si>
  <si>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</si>
  <si>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</si>
  <si>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</si>
  <si>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</si>
  <si>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</si>
  <si>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</si>
  <si>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</si>
  <si>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</si>
  <si>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</si>
  <si>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</si>
  <si>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</si>
  <si>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</si>
  <si>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</si>
  <si>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</si>
  <si>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</si>
  <si>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</si>
  <si>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</si>
  <si>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</si>
  <si>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</si>
  <si>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</si>
  <si>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</si>
  <si>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</si>
  <si>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</si>
  <si>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</si>
  <si>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</si>
  <si>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</si>
  <si>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</si>
  <si>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</si>
  <si>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</si>
  <si>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</si>
  <si>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</si>
  <si>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</si>
  <si>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</si>
  <si>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</si>
  <si>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</si>
  <si>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</si>
  <si>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</si>
  <si>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</si>
  <si>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</si>
  <si>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</si>
  <si>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</si>
  <si>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</si>
  <si>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</si>
  <si>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</si>
  <si>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</si>
  <si>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</si>
  <si>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</si>
  <si>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</si>
  <si>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</si>
  <si>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</si>
  <si>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</si>
  <si>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</si>
  <si>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</si>
  <si>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</si>
  <si>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</si>
  <si>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</si>
  <si>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</si>
  <si>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</si>
  <si>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</si>
  <si>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</si>
  <si>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</si>
  <si>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</si>
  <si>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</si>
  <si>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</si>
  <si>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</si>
  <si>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</si>
  <si>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</si>
  <si>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</si>
  <si>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</si>
  <si>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</si>
  <si>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</si>
  <si>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</si>
  <si>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</si>
  <si>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</si>
  <si>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</si>
  <si>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</si>
  <si>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</si>
  <si>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</si>
  <si>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</si>
  <si>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</si>
  <si>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</si>
  <si>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</si>
  <si>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</si>
  <si>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</si>
  <si>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</si>
  <si>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</si>
  <si>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</si>
  <si>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</si>
  <si>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</si>
  <si>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</si>
  <si>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</si>
  <si>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</si>
  <si>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</si>
  <si>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</si>
  <si>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</si>
  <si>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</si>
  <si>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</si>
  <si>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</si>
  <si>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</si>
  <si>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</si>
  <si>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</si>
  <si>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</si>
  <si>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</si>
  <si>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</si>
  <si>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</si>
  <si>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</si>
  <si>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</si>
  <si>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</si>
  <si>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</si>
  <si>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</si>
  <si>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</si>
  <si>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</si>
  <si>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</si>
  <si>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</si>
  <si>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</si>
  <si>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</si>
  <si>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</si>
  <si>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</si>
  <si>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</si>
  <si>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</si>
  <si>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</si>
  <si>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</si>
  <si>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</si>
  <si>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</si>
  <si>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</si>
  <si>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</si>
  <si>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</si>
  <si>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</si>
  <si>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</si>
  <si>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</si>
  <si>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</si>
  <si>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</si>
  <si>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</si>
  <si>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</si>
  <si>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</si>
  <si>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</si>
  <si>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</si>
  <si>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</si>
  <si>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</si>
  <si>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</si>
  <si>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</si>
  <si>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</si>
  <si>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</si>
  <si>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</si>
  <si>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</si>
  <si>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</si>
  <si>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</si>
  <si>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</si>
  <si>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</si>
  <si>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</si>
  <si>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</si>
  <si>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</si>
  <si>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</si>
  <si>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</si>
  <si>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</si>
  <si>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</si>
  <si>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</si>
  <si>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</si>
  <si>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</si>
  <si>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</si>
  <si>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</si>
  <si>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</si>
  <si>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</si>
  <si>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</si>
  <si>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</si>
  <si>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</si>
  <si>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</si>
  <si>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</si>
  <si>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</si>
  <si>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</si>
  <si>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</si>
  <si>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</si>
  <si>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</si>
  <si>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</si>
  <si>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</si>
  <si>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</si>
  <si>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enlace químico y la nomenclatura de compuestos inorgánicos </t>
  </si>
  <si>
    <t>Lyz Marcela Bernal</t>
  </si>
  <si>
    <t>CN_10_11_REC40</t>
  </si>
  <si>
    <t xml:space="preserve">Ver Descripción y observaciones </t>
  </si>
  <si>
    <t>Ilustración</t>
  </si>
  <si>
    <t>Realizar ilustración igual a la imagen guía. Dejar plantilla en blanco al lado izquierdo.</t>
  </si>
  <si>
    <t>Realizar ilustración igual a la imagen guía. Dejar espacio en blanco en la parte superior para texto</t>
  </si>
  <si>
    <t xml:space="preserve">Realizar ilustración igual a la imagen guía. Dejar espacio en blanco en la mitad izquierda para texto. </t>
  </si>
  <si>
    <t xml:space="preserve">Realizar ilustración igual a la imagen guía. Modificar de shutherstock 351153692 . Dejar espacio en blanco en la mitad izquierda para texto. </t>
  </si>
  <si>
    <t>Realizar igual a imagen guía, es para ficha de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</si>
</sst>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87312</xdr:colOff>
      <xdr:row>9</xdr:row>
      <xdr:rowOff>285749</xdr:rowOff>
    </xdr:from>
    <xdr:to>
      <xdr:col>9</xdr:col>
      <xdr:colOff>2562384</xdr:colOff>
      <xdr:row>9</xdr:row>
      <xdr:rowOff>723708</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03312" y="2405062"/>
          <a:ext cx="2475072" cy="43795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10</xdr:row>
      <xdr:rowOff>0</xdr:rowOff>
    </xdr:from>
    <xdr:to>
      <xdr:col>9</xdr:col>
      <xdr:colOff>1632155</xdr:colOff>
      <xdr:row>10</xdr:row>
      <xdr:rowOff>1074841</xdr:rowOff>
    </xdr:to>
    <xdr:pic>
      <xdr:nvPicPr>
        <xdr:cNvPr id="3" name="Picture 2" descr="http://2.bp.blogspot.com/-BDVVv1kLsVE/ThXPRk6ciFI/AAAAAAAAAAw/iwh73fRaVg4/s1600/20070924klpcnafyq_55_Ges_SCO%255B1%255D.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0" y="3175000"/>
          <a:ext cx="1632155" cy="10748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238124</xdr:colOff>
      <xdr:row>11</xdr:row>
      <xdr:rowOff>0</xdr:rowOff>
    </xdr:from>
    <xdr:to>
      <xdr:col>9</xdr:col>
      <xdr:colOff>2143125</xdr:colOff>
      <xdr:row>11</xdr:row>
      <xdr:rowOff>1164167</xdr:rowOff>
    </xdr:to>
    <xdr:pic>
      <xdr:nvPicPr>
        <xdr:cNvPr id="4"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54124" y="4397375"/>
          <a:ext cx="1905001" cy="116416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12</xdr:row>
      <xdr:rowOff>0</xdr:rowOff>
    </xdr:from>
    <xdr:to>
      <xdr:col>9</xdr:col>
      <xdr:colOff>423808</xdr:colOff>
      <xdr:row>12</xdr:row>
      <xdr:rowOff>936104</xdr:rowOff>
    </xdr:to>
    <xdr:pic>
      <xdr:nvPicPr>
        <xdr:cNvPr id="6" name="Picture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0" y="5651500"/>
          <a:ext cx="423808" cy="93610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13</xdr:row>
      <xdr:rowOff>0</xdr:rowOff>
    </xdr:from>
    <xdr:to>
      <xdr:col>9</xdr:col>
      <xdr:colOff>1899871</xdr:colOff>
      <xdr:row>13</xdr:row>
      <xdr:rowOff>1399459</xdr:rowOff>
    </xdr:to>
    <xdr:pic>
      <xdr:nvPicPr>
        <xdr:cNvPr id="7" name="Picture 2" descr="http://1.bp.blogspot.com/-cOaViucGF7Q/UKOpAR8fqsI/AAAAAAAAAjE/T9SxdAFihHk/s1600/lewis.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7000875"/>
          <a:ext cx="1899871" cy="13994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1239862</xdr:colOff>
      <xdr:row>14</xdr:row>
      <xdr:rowOff>1154843</xdr:rowOff>
    </xdr:to>
    <xdr:pic>
      <xdr:nvPicPr>
        <xdr:cNvPr id="8" name="Picture 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0" y="8421688"/>
          <a:ext cx="1239862" cy="115484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15</xdr:row>
      <xdr:rowOff>0</xdr:rowOff>
    </xdr:from>
    <xdr:to>
      <xdr:col>9</xdr:col>
      <xdr:colOff>1018592</xdr:colOff>
      <xdr:row>15</xdr:row>
      <xdr:rowOff>1120451</xdr:rowOff>
    </xdr:to>
    <xdr:pic>
      <xdr:nvPicPr>
        <xdr:cNvPr id="9" name="Picture 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9961563"/>
          <a:ext cx="1018592" cy="112045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16</xdr:row>
      <xdr:rowOff>0</xdr:rowOff>
    </xdr:from>
    <xdr:to>
      <xdr:col>9</xdr:col>
      <xdr:colOff>2404623</xdr:colOff>
      <xdr:row>16</xdr:row>
      <xdr:rowOff>1076697</xdr:rowOff>
    </xdr:to>
    <xdr:pic>
      <xdr:nvPicPr>
        <xdr:cNvPr id="10" name="Picture 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11501438"/>
          <a:ext cx="2404623" cy="107669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17</xdr:row>
      <xdr:rowOff>0</xdr:rowOff>
    </xdr:from>
    <xdr:to>
      <xdr:col>9</xdr:col>
      <xdr:colOff>1738046</xdr:colOff>
      <xdr:row>17</xdr:row>
      <xdr:rowOff>1056920</xdr:rowOff>
    </xdr:to>
    <xdr:pic>
      <xdr:nvPicPr>
        <xdr:cNvPr id="12" name="Picture 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0" y="13041313"/>
          <a:ext cx="1738046" cy="105692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xdr:from>
      <xdr:col>9</xdr:col>
      <xdr:colOff>992187</xdr:colOff>
      <xdr:row>18</xdr:row>
      <xdr:rowOff>595313</xdr:rowOff>
    </xdr:from>
    <xdr:to>
      <xdr:col>9</xdr:col>
      <xdr:colOff>1516062</xdr:colOff>
      <xdr:row>18</xdr:row>
      <xdr:rowOff>1147763</xdr:rowOff>
    </xdr:to>
    <xdr:pic>
      <xdr:nvPicPr>
        <xdr:cNvPr id="11" name="1 Imagen"/>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708187" y="15033626"/>
          <a:ext cx="52387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420687</xdr:colOff>
      <xdr:row>19</xdr:row>
      <xdr:rowOff>293687</xdr:rowOff>
    </xdr:from>
    <xdr:to>
      <xdr:col>9</xdr:col>
      <xdr:colOff>1697037</xdr:colOff>
      <xdr:row>19</xdr:row>
      <xdr:rowOff>982662</xdr:rowOff>
    </xdr:to>
    <xdr:pic>
      <xdr:nvPicPr>
        <xdr:cNvPr id="13" name="2 Imagen"/>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136687" y="16208375"/>
          <a:ext cx="1276350" cy="68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20" activePane="bottomLeft" state="frozen"/>
      <selection pane="bottomLeft" activeCell="K20" sqref="K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83.25" customHeight="1" x14ac:dyDescent="0.25">
      <c r="A10" s="12" t="str">
        <f>IF(OR(B10&lt;&gt;"",J10&lt;&gt;""),"IMG01","")</f>
        <v>IMG01</v>
      </c>
      <c r="B10" s="62" t="s">
        <v>190</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CN_10_11_REC40_IMG01.png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193</v>
      </c>
      <c r="O10" s="2" t="str">
        <f>'Definición técnica de imagenes'!A12</f>
        <v>M12D</v>
      </c>
    </row>
    <row r="11" spans="1:16" s="11" customFormat="1" ht="96" customHeight="1" x14ac:dyDescent="0.25">
      <c r="A11" s="12" t="str">
        <f t="shared" ref="A11:A18" si="3">IF(OR(B11&lt;&gt;"",J11&lt;&gt;""),CONCATENATE(LEFT(A10,3),IF(MID(A10,4,2)+1&lt;10,CONCATENATE("0",MID(A10,4,2)+1))),"")</f>
        <v>IMG02</v>
      </c>
      <c r="B11" s="62" t="s">
        <v>190</v>
      </c>
      <c r="C11" s="20" t="str">
        <f t="shared" si="0"/>
        <v>Recurso Diaporama F1</v>
      </c>
      <c r="D11" s="63" t="s">
        <v>191</v>
      </c>
      <c r="E11" s="63" t="s">
        <v>155</v>
      </c>
      <c r="F11" s="13" t="str">
        <f t="shared" ref="F11:F74" ca="1" si="4">IF(OR(B11&lt;&gt;"",J11&lt;&gt;""),CONCATENATE($C$7,"_",$A11,IF($G$4="Cuaderno de Estudio","_small",CONCATENATE(IF(I11="","","n"),IF(LEFT($G$5,1)="F",".jpg",".png")))),"")</f>
        <v>CN_10_11_REC40_IMG02.png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194</v>
      </c>
      <c r="O11" s="2" t="str">
        <f>'Definición técnica de imagenes'!A13</f>
        <v>M101</v>
      </c>
    </row>
    <row r="12" spans="1:16" s="11" customFormat="1" ht="99" customHeight="1" x14ac:dyDescent="0.25">
      <c r="A12" s="12" t="str">
        <f t="shared" si="3"/>
        <v>IMG03</v>
      </c>
      <c r="B12" s="62" t="s">
        <v>190</v>
      </c>
      <c r="C12" s="20" t="str">
        <f t="shared" si="0"/>
        <v>Recurso Diaporama F1</v>
      </c>
      <c r="D12" s="63" t="s">
        <v>191</v>
      </c>
      <c r="E12" s="63" t="s">
        <v>155</v>
      </c>
      <c r="F12" s="13" t="str">
        <f t="shared" ca="1" si="4"/>
        <v>CN_10_11_REC40_IMG03.png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194</v>
      </c>
      <c r="O12" s="2" t="str">
        <f>'Definición técnica de imagenes'!A18</f>
        <v>Diaporama F1</v>
      </c>
    </row>
    <row r="13" spans="1:16" s="11" customFormat="1" ht="106.5" customHeight="1" x14ac:dyDescent="0.25">
      <c r="A13" s="12" t="str">
        <f t="shared" si="3"/>
        <v>IMG04</v>
      </c>
      <c r="B13" s="62" t="s">
        <v>190</v>
      </c>
      <c r="C13" s="20" t="str">
        <f t="shared" si="0"/>
        <v>Recurso Diaporama F1</v>
      </c>
      <c r="D13" s="63" t="s">
        <v>191</v>
      </c>
      <c r="E13" s="63" t="s">
        <v>155</v>
      </c>
      <c r="F13" s="13" t="str">
        <f t="shared" ca="1" si="4"/>
        <v>CN_10_11_REC40_IMG04.png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194</v>
      </c>
      <c r="O13" s="2" t="str">
        <f>'Definición técnica de imagenes'!A19</f>
        <v>F4</v>
      </c>
    </row>
    <row r="14" spans="1:16" s="11" customFormat="1" ht="111.75" customHeight="1" x14ac:dyDescent="0.25">
      <c r="A14" s="12" t="str">
        <f t="shared" si="3"/>
        <v>IMG05</v>
      </c>
      <c r="B14" s="62" t="s">
        <v>190</v>
      </c>
      <c r="C14" s="20" t="str">
        <f t="shared" si="0"/>
        <v>Recurso Diaporama F1</v>
      </c>
      <c r="D14" s="63" t="s">
        <v>191</v>
      </c>
      <c r="E14" s="63" t="s">
        <v>155</v>
      </c>
      <c r="F14" s="13" t="str">
        <f t="shared" ca="1" si="4"/>
        <v>CN_10_11_REC40_IMG05.png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194</v>
      </c>
      <c r="O14" s="2" t="str">
        <f>'Definición técnica de imagenes'!A22</f>
        <v>F6</v>
      </c>
    </row>
    <row r="15" spans="1:16" s="11" customFormat="1" ht="121.5" customHeight="1" x14ac:dyDescent="0.25">
      <c r="A15" s="12" t="str">
        <f t="shared" si="3"/>
        <v>IMG06</v>
      </c>
      <c r="B15" s="62" t="s">
        <v>190</v>
      </c>
      <c r="C15" s="20" t="str">
        <f t="shared" si="0"/>
        <v>Recurso Diaporama F1</v>
      </c>
      <c r="D15" s="63" t="s">
        <v>191</v>
      </c>
      <c r="E15" s="63" t="s">
        <v>155</v>
      </c>
      <c r="F15" s="13" t="str">
        <f t="shared" ca="1" si="4"/>
        <v>CN_10_11_REC40_IMG06.png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194</v>
      </c>
      <c r="O15" s="2" t="str">
        <f>'Definición técnica de imagenes'!A24</f>
        <v>F6B</v>
      </c>
    </row>
    <row r="16" spans="1:16" s="11" customFormat="1" ht="121.5" customHeight="1" x14ac:dyDescent="0.3">
      <c r="A16" s="12" t="str">
        <f t="shared" si="3"/>
        <v>IMG07</v>
      </c>
      <c r="B16" s="62" t="s">
        <v>190</v>
      </c>
      <c r="C16" s="20" t="str">
        <f t="shared" si="0"/>
        <v>Recurso Diaporama F1</v>
      </c>
      <c r="D16" s="63" t="s">
        <v>191</v>
      </c>
      <c r="E16" s="63" t="s">
        <v>155</v>
      </c>
      <c r="F16" s="13" t="str">
        <f t="shared" ca="1" si="4"/>
        <v>CN_10_11_REC40_IMG07.png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192</v>
      </c>
      <c r="O16" s="2" t="str">
        <f>'Definición técnica de imagenes'!A25</f>
        <v>F7</v>
      </c>
    </row>
    <row r="17" spans="1:15" s="11" customFormat="1" ht="121.5" customHeight="1" x14ac:dyDescent="0.25">
      <c r="A17" s="12" t="str">
        <f t="shared" si="3"/>
        <v>IMG08</v>
      </c>
      <c r="B17" s="62" t="s">
        <v>190</v>
      </c>
      <c r="C17" s="20" t="str">
        <f t="shared" si="0"/>
        <v>Recurso Diaporama F1</v>
      </c>
      <c r="D17" s="63" t="s">
        <v>191</v>
      </c>
      <c r="E17" s="63" t="s">
        <v>155</v>
      </c>
      <c r="F17" s="13" t="str">
        <f t="shared" ca="1" si="4"/>
        <v>CN_10_11_REC40_IMG08.png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194</v>
      </c>
      <c r="O17" s="2" t="str">
        <f>'Definición técnica de imagenes'!A27</f>
        <v>F7B</v>
      </c>
    </row>
    <row r="18" spans="1:15" s="11" customFormat="1" ht="110.25" customHeight="1" x14ac:dyDescent="0.25">
      <c r="A18" s="12" t="str">
        <f t="shared" si="3"/>
        <v>IMG09</v>
      </c>
      <c r="B18" s="62" t="s">
        <v>190</v>
      </c>
      <c r="C18" s="20" t="str">
        <f t="shared" si="0"/>
        <v>Recurso Diaporama F1</v>
      </c>
      <c r="D18" s="63" t="s">
        <v>191</v>
      </c>
      <c r="E18" s="63" t="s">
        <v>155</v>
      </c>
      <c r="F18" s="13" t="str">
        <f t="shared" ca="1" si="4"/>
        <v>CN_10_11_REC40_IMG09.png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195</v>
      </c>
      <c r="O18" s="2" t="str">
        <f>'Definición técnica de imagenes'!A30</f>
        <v>F8</v>
      </c>
    </row>
    <row r="19" spans="1:15" s="11" customFormat="1" ht="116.25" customHeight="1" x14ac:dyDescent="0.3">
      <c r="A19" s="12" t="str">
        <f t="shared" ref="A19:A50" si="6">IF(OR(B19&lt;&gt;"",J19&lt;&gt;""),CONCATENATE(LEFT(A18,3),IF(MID(A18,4,2)+1&lt;10,CONCATENATE("0",MID(A18,4,2)+1),MID(A18,4,2)+1)),"")</f>
        <v>IMG10</v>
      </c>
      <c r="B19" s="62" t="s">
        <v>190</v>
      </c>
      <c r="C19" s="20" t="str">
        <f t="shared" si="0"/>
        <v>Recurso Diaporama F1</v>
      </c>
      <c r="D19" s="63" t="s">
        <v>191</v>
      </c>
      <c r="E19" s="63"/>
      <c r="F19" s="13" t="e">
        <f t="shared" ca="1" si="4"/>
        <v>#N/A</v>
      </c>
      <c r="G19" s="13" t="e">
        <f ca="1">IF($F19&lt;&gt;"",IF($G$4="Recurso",VLOOKUP($E19,OFFSET('Definición técnica de imagenes'!$A$1,MATCH($G$5,'Definición técnica de imagenes'!$A$1:$A$104,0)-1,1,COUNTIF('Definición técnica de imagenes'!$A$3:$A$102,$G$5),5),5,FALSE),'Definición técnica de imagenes'!$F$16),"")</f>
        <v>#N/A</v>
      </c>
      <c r="H19" s="13" t="e">
        <f t="shared" ca="1" si="5"/>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7"/>
      <c r="K19" s="68" t="s">
        <v>196</v>
      </c>
      <c r="O19" s="2" t="str">
        <f>'Definición técnica de imagenes'!A31</f>
        <v>F10</v>
      </c>
    </row>
    <row r="20" spans="1:15" s="11" customFormat="1" ht="123" customHeight="1" x14ac:dyDescent="0.3">
      <c r="A20" s="12" t="str">
        <f t="shared" si="6"/>
        <v>IMG11</v>
      </c>
      <c r="B20" s="62" t="s">
        <v>190</v>
      </c>
      <c r="C20" s="20" t="str">
        <f t="shared" si="0"/>
        <v>Recurso Diaporama F1</v>
      </c>
      <c r="D20" s="63" t="s">
        <v>191</v>
      </c>
      <c r="E20" s="63"/>
      <c r="F20" s="13" t="e">
        <f t="shared" ca="1" si="4"/>
        <v>#N/A</v>
      </c>
      <c r="G20" s="13" t="e">
        <f ca="1">IF($F20&lt;&gt;"",IF($G$4="Recurso",VLOOKUP($E20,OFFSET('Definición técnica de imagenes'!$A$1,MATCH($G$5,'Definición técnica de imagenes'!$A$1:$A$104,0)-1,1,COUNTIF('Definición técnica de imagenes'!$A$3:$A$102,$G$5),5),5,FALSE),'Definición técnica de imagenes'!$F$16),"")</f>
        <v>#N/A</v>
      </c>
      <c r="H20" s="13" t="e">
        <f t="shared" ca="1" si="5"/>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4"/>
      <c r="K20" s="68" t="s">
        <v>196</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2016-05-11T14:30:15Z</dcterms:modified>
</cp:coreProperties>
</file>