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11\guion01\Archivos definitiv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808"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<sst xmlns="http://schemas.openxmlformats.org/spreadsheetml/2006/main" count="424" uniqueCount="228">
  <si>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</si>
  <si>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</si>
  <si>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</si>
  <si>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</si>
  <si>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</si>
  <si>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</si>
  <si>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</si>
  <si>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</si>
  <si>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</si>
  <si>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</si>
  <si>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</si>
  <si>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</si>
  <si>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</si>
  <si>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</si>
  <si>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</si>
  <si>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</si>
  <si>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</si>
  <si>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</si>
  <si>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</si>
  <si>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</si>
  <si>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</si>
  <si>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</si>
  <si>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</si>
  <si>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</si>
  <si>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</si>
  <si>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</si>
  <si>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</si>
  <si>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</si>
  <si>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</si>
  <si>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</si>
  <si>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</si>
  <si>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</si>
  <si>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</si>
  <si>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</si>
  <si>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</si>
  <si>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</si>
  <si>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</si>
  <si>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</si>
  <si>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</si>
  <si>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</si>
  <si>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</si>
  <si>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</si>
  <si>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</si>
  <si>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</si>
  <si>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</si>
  <si>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</si>
  <si>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</si>
  <si>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</si>
  <si>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</si>
  <si>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</si>
  <si>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</si>
  <si>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</si>
  <si>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</si>
  <si>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</si>
  <si>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</si>
  <si>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</si>
  <si>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</si>
  <si>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</si>
  <si>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</si>
  <si>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</si>
  <si>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</si>
  <si>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</si>
  <si>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</si>
  <si>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</si>
  <si>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</si>
  <si>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</si>
  <si>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</si>
  <si>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</si>
  <si>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</si>
  <si>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</si>
  <si>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</si>
  <si>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</si>
  <si>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</si>
  <si>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</si>
  <si>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</si>
  <si>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</si>
  <si>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</si>
  <si>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</si>
  <si>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</si>
  <si>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</si>
  <si>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</si>
  <si>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</si>
  <si>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</si>
  <si>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</si>
  <si>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</si>
  <si>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</si>
  <si>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</si>
  <si>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</si>
  <si>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</si>
  <si>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</si>
  <si>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</si>
  <si>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</si>
  <si>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</si>
  <si>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</si>
  <si>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</si>
  <si>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</si>
  <si>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</si>
  <si>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</si>
  <si>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</si>
  <si>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</si>
  <si>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</si>
  <si>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</si>
  <si>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</si>
  <si>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</si>
  <si>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</si>
  <si>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</si>
  <si>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</si>
  <si>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</si>
  <si>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</si>
  <si>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</si>
  <si>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</si>
  <si>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</si>
  <si>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</si>
  <si>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</si>
  <si>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</si>
  <si>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</si>
  <si>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</si>
  <si>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</si>
  <si>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</si>
  <si>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</si>
  <si>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</si>
  <si>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</si>
  <si>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</si>
  <si>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</si>
  <si>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</si>
  <si>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</si>
  <si>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</si>
  <si>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</si>
  <si>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</si>
  <si>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</si>
  <si>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</si>
  <si>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</si>
  <si>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</si>
  <si>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</si>
  <si>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</si>
  <si>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</si>
  <si>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</si>
  <si>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</si>
  <si>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</si>
  <si>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</si>
  <si>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</si>
  <si>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</si>
  <si>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</si>
  <si>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</si>
  <si>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</si>
  <si>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</si>
  <si>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</si>
  <si>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</si>
  <si>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</si>
  <si>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</si>
  <si>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</si>
  <si>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</si>
  <si>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</si>
  <si>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</si>
  <si>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</si>
  <si>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</si>
  <si>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</si>
  <si>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</si>
  <si>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</si>
  <si>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</si>
  <si>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</si>
  <si>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</si>
  <si>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</si>
  <si>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</si>
  <si>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</si>
  <si>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</si>
  <si>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</si>
  <si>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</si>
  <si>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</si>
  <si>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</si>
  <si>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</si>
  <si>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</si>
  <si>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</si>
  <si>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</si>
  <si>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</si>
  <si>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</si>
  <si>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</si>
  <si>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</si>
  <si>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</si>
  <si>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</si>
  <si>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</si>
  <si>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</si>
  <si>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</si>
  <si>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</si>
  <si>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</si>
  <si>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</si>
  <si>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</si>
  <si>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Nathalia Castañeda</t>
  </si>
  <si>
    <t>Ilustración</t>
  </si>
  <si>
    <t>Fotografía</t>
  </si>
  <si>
    <t>Conflictos globales contemporáneos</t>
  </si>
  <si>
    <t>CS_11_01_REC10</t>
  </si>
  <si>
    <t>Shutter 381607345</t>
  </si>
  <si>
    <t>Shutter 391729312</t>
  </si>
  <si>
    <t>Símbolos de países importantes sobre el mundo</t>
  </si>
  <si>
    <t>Inicio opción 2</t>
  </si>
  <si>
    <t>Inicio opción 1. Este también debe ser el ícono de recurso en Med y Thumb.</t>
  </si>
  <si>
    <t>Shutter 201741392</t>
  </si>
  <si>
    <t>Marcas estratégicas</t>
  </si>
  <si>
    <t>Ajedrez geopolítico</t>
  </si>
  <si>
    <t>Inicio opción 3</t>
  </si>
  <si>
    <t>Shutter 327906983</t>
  </si>
  <si>
    <t>Personas analizando rompecabezas</t>
  </si>
  <si>
    <t>Inicio opción 4</t>
  </si>
  <si>
    <t>Shutter 87616132</t>
  </si>
  <si>
    <t>tapas con banderas de países</t>
  </si>
  <si>
    <t>Ficha 1 opción 1</t>
  </si>
  <si>
    <t>Shutter 363650897</t>
  </si>
  <si>
    <t>Grupo difuso de personas</t>
  </si>
  <si>
    <t>Ficha 2 opción 1</t>
  </si>
  <si>
    <t>Shutter 15508090</t>
  </si>
  <si>
    <t>Mamá africana pobre con bebés</t>
  </si>
  <si>
    <t>Ficha 3 opción 1</t>
  </si>
  <si>
    <t>Shutters 340703711</t>
  </si>
  <si>
    <t>Planisferio físico</t>
  </si>
  <si>
    <t>Ficha 1 opción 2</t>
  </si>
  <si>
    <t xml:space="preserve">Shutter 327686963 </t>
  </si>
  <si>
    <t>Red de interconexiones virtuales</t>
  </si>
  <si>
    <t>Ficha 2 opción 2</t>
  </si>
  <si>
    <t>Shutter 349461494</t>
  </si>
  <si>
    <t>Gráfica económica 3D</t>
  </si>
  <si>
    <t>Ficha 1 opción 3</t>
  </si>
  <si>
    <t>Shutter 378840229</t>
  </si>
  <si>
    <t>Fichas de ajedrez frente a continentes</t>
  </si>
  <si>
    <t>Ficha 2 opción 3</t>
  </si>
  <si>
    <t>Shutter 416174293</t>
  </si>
  <si>
    <t>Collage de rostros de diferentes culturas</t>
  </si>
  <si>
    <t>Ficha 3 opción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</si>
</sst>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1" activePane="bottomLeft" state="frozen"/>
      <selection pane="bottomLeft" activeCell="B22" sqref="B22"/>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7.199218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F7</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187</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5.6" customHeight="1"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192</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CS_11_01_REC10_IMG01.jpg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199</v>
      </c>
      <c r="K10" s="64" t="s">
        <v>196</v>
      </c>
      <c r="O10" s="2" t="str">
        <f>'Definición técnica de imagenes'!A12</f>
        <v>M12D</v>
      </c>
    </row>
    <row r="11" spans="1:16" s="11" customFormat="1" ht="26.4" x14ac:dyDescent="0.25">
      <c r="A11" s="12" t="str">
        <f t="shared" ref="A11:A18" si="3">IF(OR(B11&lt;&gt;"",J11&lt;&gt;""),CONCATENATE(LEFT(A10,3),IF(MID(A10,4,2)+1&lt;10,CONCATENATE("0",MID(A10,4,2)+1))),"")</f>
        <v>IMG02</v>
      </c>
      <c r="B11" s="62" t="s">
        <v>193</v>
      </c>
      <c r="C11" s="20" t="str">
        <f t="shared" si="0"/>
        <v>Recurso F7</v>
      </c>
      <c r="D11" s="63" t="s">
        <v>188</v>
      </c>
      <c r="E11" s="63" t="s">
        <v>150</v>
      </c>
      <c r="F11" s="13" t="str">
        <f t="shared" ref="F11:F74" ca="1" si="4">IF(OR(B11&lt;&gt;"",J11&lt;&gt;""),CONCATENATE($C$7,"_",$A11,IF($G$4="Cuaderno de Estudio","_small",CONCATENATE(IF(I11="","","n"),IF(LEFT($G$5,1)="F",".jpg",".png")))),"")</f>
        <v>CS_11_01_REC10_IMG02.jpg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195</v>
      </c>
      <c r="O11" s="2" t="str">
        <f>'Definición técnica de imagenes'!A13</f>
        <v>M101</v>
      </c>
    </row>
    <row r="12" spans="1:16" s="11" customFormat="1" x14ac:dyDescent="0.25">
      <c r="A12" s="12" t="str">
        <f t="shared" si="3"/>
        <v>IMG03</v>
      </c>
      <c r="B12" s="62" t="s">
        <v>197</v>
      </c>
      <c r="C12" s="20" t="str">
        <f t="shared" si="0"/>
        <v>Recurso F7</v>
      </c>
      <c r="D12" s="63" t="s">
        <v>188</v>
      </c>
      <c r="E12" s="63" t="s">
        <v>150</v>
      </c>
      <c r="F12" s="13" t="str">
        <f t="shared" ca="1" si="4"/>
        <v>CS_11_01_REC10_IMG03.jpg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198</v>
      </c>
      <c r="K12" s="64" t="s">
        <v>200</v>
      </c>
      <c r="O12" s="2" t="str">
        <f>'Definición técnica de imagenes'!A18</f>
        <v>Diaporama F1</v>
      </c>
    </row>
    <row r="13" spans="1:16" s="11" customFormat="1" x14ac:dyDescent="0.25">
      <c r="A13" s="12" t="str">
        <f t="shared" si="3"/>
        <v>IMG04</v>
      </c>
      <c r="B13" s="62" t="s">
        <v>201</v>
      </c>
      <c r="C13" s="20" t="str">
        <f t="shared" si="0"/>
        <v>Recurso F7</v>
      </c>
      <c r="D13" s="63" t="s">
        <v>189</v>
      </c>
      <c r="E13" s="63" t="s">
        <v>150</v>
      </c>
      <c r="F13" s="13" t="str">
        <f t="shared" ca="1" si="4"/>
        <v>CS_11_01_REC10_IMG04.jpg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202</v>
      </c>
      <c r="K13" s="64" t="s">
        <v>203</v>
      </c>
      <c r="O13" s="2" t="str">
        <f>'Definición técnica de imagenes'!A19</f>
        <v>F4</v>
      </c>
    </row>
    <row r="14" spans="1:16" s="11" customFormat="1" x14ac:dyDescent="0.25">
      <c r="A14" s="12" t="str">
        <f t="shared" si="3"/>
        <v>IMG05</v>
      </c>
      <c r="B14" s="62" t="s">
        <v>204</v>
      </c>
      <c r="C14" s="20" t="str">
        <f t="shared" si="0"/>
        <v>Recurso F7</v>
      </c>
      <c r="D14" s="63" t="s">
        <v>188</v>
      </c>
      <c r="E14" s="63" t="s">
        <v>155</v>
      </c>
      <c r="F14" s="13" t="str">
        <f t="shared" ca="1" si="4"/>
        <v>CS_11_01_REC10_IMG05n.jpg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CS_11_01_REC10_IMG05a.jpg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205</v>
      </c>
      <c r="K14" s="64" t="s">
        <v>206</v>
      </c>
      <c r="O14" s="2" t="str">
        <f>'Definición técnica de imagenes'!A22</f>
        <v>F6</v>
      </c>
    </row>
    <row r="15" spans="1:16" s="11" customFormat="1" x14ac:dyDescent="0.25">
      <c r="A15" s="12" t="str">
        <f t="shared" si="3"/>
        <v>IMG06</v>
      </c>
      <c r="B15" s="62" t="s">
        <v>207</v>
      </c>
      <c r="C15" s="20" t="str">
        <f t="shared" si="0"/>
        <v>Recurso F7</v>
      </c>
      <c r="D15" s="63" t="s">
        <v>189</v>
      </c>
      <c r="E15" s="63" t="s">
        <v>155</v>
      </c>
      <c r="F15" s="13" t="str">
        <f t="shared" ca="1" si="4"/>
        <v>CS_11_01_REC10_IMG06n.jpg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CS_11_01_REC10_IMG06a.jpg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208</v>
      </c>
      <c r="K15" s="66" t="s">
        <v>209</v>
      </c>
      <c r="O15" s="2" t="str">
        <f>'Definición técnica de imagenes'!A24</f>
        <v>F6B</v>
      </c>
    </row>
    <row r="16" spans="1:16" s="11" customFormat="1" ht="13.8" x14ac:dyDescent="0.3">
      <c r="A16" s="12" t="str">
        <f t="shared" si="3"/>
        <v>IMG07</v>
      </c>
      <c r="B16" s="62" t="s">
        <v>210</v>
      </c>
      <c r="C16" s="20" t="str">
        <f t="shared" si="0"/>
        <v>Recurso F7</v>
      </c>
      <c r="D16" s="63" t="s">
        <v>189</v>
      </c>
      <c r="E16" s="63" t="s">
        <v>155</v>
      </c>
      <c r="F16" s="13" t="str">
        <f t="shared" ca="1" si="4"/>
        <v>CS_11_01_REC10_IMG07n.jpg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CS_11_01_REC10_IMG07a.jpg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211</v>
      </c>
      <c r="K16" s="68" t="s">
        <v>212</v>
      </c>
      <c r="O16" s="2" t="str">
        <f>'Definición técnica de imagenes'!A25</f>
        <v>F7</v>
      </c>
    </row>
    <row r="17" spans="1:15" s="11" customFormat="1" x14ac:dyDescent="0.25">
      <c r="A17" s="12" t="str">
        <f t="shared" si="3"/>
        <v>IMG08</v>
      </c>
      <c r="B17" s="62" t="s">
        <v>213</v>
      </c>
      <c r="C17" s="20" t="str">
        <f t="shared" si="0"/>
        <v>Recurso F7</v>
      </c>
      <c r="D17" s="63" t="s">
        <v>188</v>
      </c>
      <c r="E17" s="63" t="s">
        <v>155</v>
      </c>
      <c r="F17" s="13" t="str">
        <f t="shared" ca="1" si="4"/>
        <v>CS_11_01_REC10_IMG08n.jpg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CS_11_01_REC10_IMG08a.jpg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214</v>
      </c>
      <c r="K17" s="66" t="s">
        <v>215</v>
      </c>
      <c r="O17" s="2" t="str">
        <f>'Definición técnica de imagenes'!A27</f>
        <v>F7B</v>
      </c>
    </row>
    <row r="18" spans="1:15" s="11" customFormat="1" x14ac:dyDescent="0.25">
      <c r="A18" s="12" t="str">
        <f t="shared" si="3"/>
        <v>IMG09</v>
      </c>
      <c r="B18" s="62" t="s">
        <v>216</v>
      </c>
      <c r="C18" s="20" t="str">
        <f t="shared" si="0"/>
        <v>Recurso F7</v>
      </c>
      <c r="D18" s="63" t="s">
        <v>188</v>
      </c>
      <c r="E18" s="63" t="s">
        <v>155</v>
      </c>
      <c r="F18" s="13" t="str">
        <f t="shared" ca="1" si="4"/>
        <v>CS_11_01_REC10_IMG09n.jpg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CS_11_01_REC10_IMG09a.jpg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217</v>
      </c>
      <c r="K18" s="66" t="s">
        <v>218</v>
      </c>
      <c r="O18" s="2" t="str">
        <f>'Definición técnica de imagenes'!A30</f>
        <v>F8</v>
      </c>
    </row>
    <row r="19" spans="1:15" s="11" customFormat="1" ht="13.8" x14ac:dyDescent="0.3">
      <c r="A19" s="12" t="str">
        <f t="shared" ref="A19:A50" si="6">IF(OR(B19&lt;&gt;"",J19&lt;&gt;""),CONCATENATE(LEFT(A18,3),IF(MID(A18,4,2)+1&lt;10,CONCATENATE("0",MID(A18,4,2)+1),MID(A18,4,2)+1)),"")</f>
        <v>IMG10</v>
      </c>
      <c r="B19" s="62" t="s">
        <v>219</v>
      </c>
      <c r="C19" s="20" t="str">
        <f t="shared" si="0"/>
        <v>Recurso F7</v>
      </c>
      <c r="D19" s="63" t="s">
        <v>188</v>
      </c>
      <c r="E19" s="63" t="s">
        <v>155</v>
      </c>
      <c r="F19" s="13" t="str">
        <f t="shared" ca="1" si="4"/>
        <v>CS_11_01_REC10_IMG10n.jpg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CS_11_01_REC10_IMG10a.jpg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220</v>
      </c>
      <c r="K19" s="68" t="s">
        <v>221</v>
      </c>
      <c r="O19" s="2" t="str">
        <f>'Definición técnica de imagenes'!A31</f>
        <v>F10</v>
      </c>
    </row>
    <row r="20" spans="1:15" s="11" customFormat="1" x14ac:dyDescent="0.25">
      <c r="A20" s="12" t="str">
        <f t="shared" si="6"/>
        <v>IMG11</v>
      </c>
      <c r="B20" s="62" t="s">
        <v>222</v>
      </c>
      <c r="C20" s="20" t="str">
        <f t="shared" si="0"/>
        <v>Recurso F7</v>
      </c>
      <c r="D20" s="63" t="s">
        <v>188</v>
      </c>
      <c r="E20" s="63" t="s">
        <v>155</v>
      </c>
      <c r="F20" s="13" t="str">
        <f t="shared" ca="1" si="4"/>
        <v>CS_11_01_REC10_IMG11n.jpg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CS_11_01_REC10_IMG11a.jpg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223</v>
      </c>
      <c r="K20" s="66" t="s">
        <v>224</v>
      </c>
      <c r="O20" s="2" t="str">
        <f>'Definición técnica de imagenes'!A32</f>
        <v>F10B</v>
      </c>
    </row>
    <row r="21" spans="1:15" s="11" customFormat="1" x14ac:dyDescent="0.25">
      <c r="A21" s="12" t="str">
        <f t="shared" si="6"/>
        <v>IMG12</v>
      </c>
      <c r="B21" s="62" t="s">
        <v>225</v>
      </c>
      <c r="C21" s="20" t="str">
        <f t="shared" si="0"/>
        <v>Recurso F7</v>
      </c>
      <c r="D21" s="63" t="s">
        <v>189</v>
      </c>
      <c r="E21" s="63" t="s">
        <v>155</v>
      </c>
      <c r="F21" s="13" t="str">
        <f t="shared" ca="1" si="4"/>
        <v>CS_11_01_REC10_IMG12n.jpg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CS_11_01_REC10_IMG12a.jpg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226</v>
      </c>
      <c r="K21" s="66" t="s">
        <v>227</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2016-07-08T12:34:22Z</dcterms:modified>
</cp:coreProperties>
</file>