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<sst xmlns="http://schemas.openxmlformats.org/spreadsheetml/2006/main" count="224" uniqueCount="154">
  <si>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</si>
  <si>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</si>
  <si>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</si>
  <si>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</si>
  <si>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</si>
  <si>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</si>
  <si>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</si>
  <si>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</si>
  <si>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</si>
  <si>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</si>
  <si>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</si>
  <si>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</si>
  <si>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</si>
  <si>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</si>
  <si>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</si>
  <si>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</si>
  <si>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</si>
  <si>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</si>
  <si>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</si>
  <si>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</si>
  <si>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</si>
  <si>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</si>
  <si>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</si>
  <si>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</si>
  <si>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</si>
  <si>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</si>
  <si>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</si>
  <si>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</si>
  <si>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</si>
  <si>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</si>
  <si>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</si>
  <si>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</si>
  <si>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</si>
  <si>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</si>
  <si>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</si>
  <si>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</si>
  <si>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</si>
  <si>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</si>
  <si>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</si>
  <si>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</si>
  <si>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</si>
  <si>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</si>
  <si>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</si>
  <si>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</si>
  <si>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</si>
  <si>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</si>
  <si>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</si>
  <si>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</si>
  <si>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</si>
  <si>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</si>
  <si>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</si>
  <si>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</si>
  <si>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</si>
  <si>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</si>
  <si>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</si>
  <si>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</si>
  <si>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</si>
  <si>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</si>
  <si>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</si>
  <si>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</si>
  <si>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</si>
  <si>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</si>
  <si>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</si>
  <si>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</si>
  <si>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</si>
  <si>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</si>
  <si>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</si>
  <si>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</si>
  <si>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</si>
  <si>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</si>
  <si>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</si>
  <si>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</si>
  <si>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</si>
  <si>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</si>
  <si>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</si>
  <si>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</si>
  <si>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</si>
  <si>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</si>
  <si>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</si>
  <si>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</si>
  <si>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</si>
  <si>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</si>
  <si>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</si>
  <si>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</si>
  <si>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</si>
  <si>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</si>
  <si>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</si>
  <si>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</si>
  <si>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</si>
  <si>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</si>
  <si>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</si>
  <si>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</si>
  <si>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</si>
  <si>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</si>
  <si>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</si>
  <si>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</si>
  <si>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</si>
  <si>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</si>
  <si>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</si>
  <si>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</si>
  <si>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</si>
  <si>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</si>
  <si>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</si>
  <si>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</si>
  <si>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</si>
  <si>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</si>
  <si>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</si>
  <si>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</si>
  <si>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</si>
  <si>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</si>
  <si>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</si>
  <si>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</si>
  <si>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</si>
  <si>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</si>
  <si>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</si>
  <si>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</si>
  <si>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</si>
  <si>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</si>
  <si>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</si>
  <si>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</si>
  <si>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</si>
  <si>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</si>
  <si>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</si>
  <si>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</si>
  <si>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</si>
  <si>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</si>
  <si>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</si>
  <si>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</si>
  <si>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</si>
  <si>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</si>
  <si>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</si>
  <si>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</si>
  <si>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</si>
  <si>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</si>
  <si>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</si>
  <si>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</si>
  <si>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</si>
  <si>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</si>
  <si>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</si>
  <si>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</si>
  <si>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</si>
  <si>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</si>
  <si>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</si>
  <si>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</si>
  <si>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</si>
  <si>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</si>
  <si>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</si>
  <si>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</si>
  <si>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La Independencia</t>
  </si>
  <si>
    <t>Carlos Penagos Aley</t>
  </si>
  <si>
    <t>Cuaderno de Estudio</t>
  </si>
  <si>
    <t>CS_05_01_CO</t>
  </si>
  <si>
    <t>http://www.senalmemoria.gov.co/index.php/home/historias-que-suenan/item/71-el-memorial-de-agravios</t>
  </si>
  <si>
    <t>Imagen de Camilo Torres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</si>
</sst>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0" xfId="51"/>
    <xf numFmtId="0" fontId="9" fillId="0" borderId="5" xfId="0" applyFont="1" applyFill="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enalmemoria.gov.co/index.php/home/historias-que-suenan/item/71-el-memorial-de-agravio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6" t="s">
        <v>24</v>
      </c>
      <c r="D2" s="87"/>
      <c r="F2" s="79" t="s">
        <v>1</v>
      </c>
      <c r="G2" s="80"/>
      <c r="H2" s="56"/>
      <c r="I2" s="56"/>
      <c r="J2" s="16"/>
    </row>
    <row r="3" spans="1:16" ht="15.75" x14ac:dyDescent="0.25">
      <c r="A3" s="1"/>
      <c r="B3" s="4" t="s">
        <v>9</v>
      </c>
      <c r="C3" s="88">
        <v>5</v>
      </c>
      <c r="D3" s="89"/>
      <c r="F3" s="81">
        <v>42079</v>
      </c>
      <c r="G3" s="82"/>
      <c r="H3" s="56"/>
      <c r="I3" s="56"/>
      <c r="J3" s="16"/>
    </row>
    <row r="4" spans="1:16" ht="16.5" x14ac:dyDescent="0.3">
      <c r="A4" s="1"/>
      <c r="B4" s="4" t="s">
        <v>55</v>
      </c>
      <c r="C4" s="88" t="s">
        <v>148</v>
      </c>
      <c r="D4" s="89"/>
      <c r="E4" s="5"/>
      <c r="F4" s="55" t="s">
        <v>56</v>
      </c>
      <c r="G4" s="54" t="s">
        <v>150</v>
      </c>
      <c r="H4" s="56"/>
      <c r="I4" s="56"/>
      <c r="J4" s="16"/>
      <c r="K4" s="16"/>
    </row>
    <row r="5" spans="1:16" ht="16.5" thickBot="1" x14ac:dyDescent="0.3">
      <c r="A5" s="1"/>
      <c r="B5" s="6" t="s">
        <v>2</v>
      </c>
      <c r="C5" s="90" t="s">
        <v>149</v>
      </c>
      <c r="D5" s="91"/>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151</v>
      </c>
      <c r="D7" s="39" t="s">
        <v>40</v>
      </c>
      <c r="F7" s="1"/>
      <c r="G7" s="1"/>
      <c r="H7" s="1"/>
      <c r="I7" s="1"/>
      <c r="J7" s="16"/>
      <c r="K7" s="16"/>
    </row>
    <row r="8" spans="1:16" s="9" customFormat="1" ht="16.5" thickBot="1" x14ac:dyDescent="0.3">
      <c r="A8" s="10"/>
      <c r="B8" s="10"/>
      <c r="C8" s="10"/>
      <c r="D8" s="11"/>
      <c r="E8" s="11"/>
      <c r="F8" s="83" t="s">
        <v>63</v>
      </c>
      <c r="G8" s="84"/>
      <c r="H8" s="84"/>
      <c r="I8" s="85"/>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15.75" x14ac:dyDescent="0.25">
      <c r="A10" s="13" t="str">
        <f>IF(OR(B10&lt;&gt;"",J10&lt;&gt;""),"IMG01","")</f>
        <v>IMG01</v>
      </c>
      <c r="B10" s="110" t="s">
        <v>152</v>
      </c>
      <c r="C10" s="27" t="str">
        <f>IF(OR(B10&lt;&gt;"",J10&lt;&gt;""),IF($G$4="Recurso",CONCATENATE($G$4," ",$G$5),$G$4),"")</f>
        <v>Cuaderno de Estudio</v>
      </c>
      <c r="D10" s="14" t="s">
        <v>146</v>
      </c>
      <c r="E10" s="14" t="s">
        <v>147</v>
      </c>
      <c r="F10" s="14" t="str">
        <f>IF(OR(B10&lt;&gt;"",J10&lt;&gt;""),CONCATENATE($C$7,"_",$A10,IF($G$4="Cuaderno de Estudio","_small",CONCATENATE(IF(I10="","","n"),IF(LEFT($G$5,1)="F",".jpg",".png")))),"")</f>
        <v>CS_05_01_CO_IMG01_small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CS_05_01_CO_IMG01_zoom</v>
      </c>
      <c r="I10" s="14" t="str">
        <f>IF(OR(B10&lt;&gt;"",J10&lt;&gt;""),IF($G$4="Recurso",IF(LEFT($G$5,1)="M",VLOOKUP($G$5,'Definición técnica de imagenes'!$A$3:$G$17,6,FALSE),IF($G$5="F1","","")),'Definición técnica de imagenes'!$F$16),"")</f>
        <v>800 x 600 px</v>
      </c>
      <c r="J10" s="111" t="s">
        <v>153</v>
      </c>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4" t="s">
        <v>39</v>
      </c>
      <c r="B1" s="95"/>
      <c r="C1" s="95"/>
      <c r="D1" s="95"/>
      <c r="E1" s="95"/>
      <c r="F1" s="96"/>
    </row>
    <row r="2" spans="1:11" x14ac:dyDescent="0.25">
      <c r="A2" s="46" t="s">
        <v>43</v>
      </c>
      <c r="B2" s="47"/>
      <c r="C2" s="97" t="s">
        <v>14</v>
      </c>
      <c r="D2" s="98"/>
      <c r="E2" s="99"/>
      <c r="F2" s="48"/>
    </row>
    <row r="3" spans="1:11" ht="63" x14ac:dyDescent="0.25">
      <c r="A3" s="49" t="s">
        <v>44</v>
      </c>
      <c r="B3" s="47"/>
      <c r="C3" s="103" t="s">
        <v>15</v>
      </c>
      <c r="D3" s="104"/>
      <c r="E3" s="105"/>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6" t="str">
        <f>CONCATENATE(H21,"_",I21,"_",J21,"_CO")</f>
        <v>LE_07_04_CO</v>
      </c>
      <c r="E5" s="107"/>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2" t="str">
        <f>CONCATENATE("SolicitudGrafica_",D5,".xls")</f>
        <v>SolicitudGrafica_LE_07_04_CO.xls</v>
      </c>
      <c r="E7" s="92"/>
      <c r="F7" s="93"/>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4" t="s">
        <v>42</v>
      </c>
      <c r="B13" s="95"/>
      <c r="C13" s="95"/>
      <c r="D13" s="95"/>
      <c r="E13" s="95"/>
      <c r="F13" s="96"/>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7" t="s">
        <v>50</v>
      </c>
      <c r="D15" s="98"/>
      <c r="E15" s="98"/>
      <c r="F15" s="99"/>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0" t="str">
        <f>CONCATENATE(H21,"_",I21,"_",J21,"_",K45)</f>
        <v>LE_07_04_REC10</v>
      </c>
      <c r="E17" s="101"/>
      <c r="F17" s="102"/>
      <c r="J17" s="38">
        <v>14</v>
      </c>
      <c r="K17" s="38">
        <v>14</v>
      </c>
    </row>
    <row r="18" spans="1:11" ht="79.5" thickBot="1" x14ac:dyDescent="0.3">
      <c r="A18" s="49" t="s">
        <v>49</v>
      </c>
      <c r="B18" s="47"/>
      <c r="C18" s="78" t="s">
        <v>145</v>
      </c>
      <c r="D18" s="92" t="str">
        <f>CONCATENATE("SolicitudGrafica_",D17,".xls")</f>
        <v>SolicitudGrafica_LE_07_04_REC10.xls</v>
      </c>
      <c r="E18" s="92"/>
      <c r="F18" s="93"/>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TOSHIBA</cp:lastModifiedBy>
  <dcterms:created xsi:type="dcterms:W3CDTF">2014-07-01T23:43:25Z</dcterms:created>
  <dcterms:modified xsi:type="dcterms:W3CDTF">2015-04-07T17:25:40Z</dcterms:modified>
</cp:coreProperties>
</file>