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2"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H15"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s="1"/>
  <c r="F11" i="1" l="1"/>
  <c r="G11" i="1" s="1"/>
  <c r="H10" i="1"/>
  <c r="A13" i="1"/>
  <c r="F10" i="1"/>
  <c r="G10" i="1" s="1"/>
  <c r="F13" i="1" l="1"/>
  <c r="G13" i="1" s="1"/>
  <c r="H13" i="1"/>
  <c r="A14" i="1"/>
  <c r="F14" i="1" l="1"/>
  <c r="G14" i="1" s="1"/>
  <c r="H14" i="1"/>
  <c r="A15" i="1"/>
  <c r="F15" i="1" s="1"/>
  <c r="G15" i="1" s="1"/>
  <c r="A16" i="1" l="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<sst xmlns="http://schemas.openxmlformats.org/spreadsheetml/2006/main" count="454" uniqueCount="246">
  <si>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</si>
  <si>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</si>
  <si>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</si>
  <si>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</si>
  <si>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</si>
  <si>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</si>
  <si>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</si>
  <si>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</si>
  <si>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</si>
  <si>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</si>
  <si>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</si>
  <si>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</si>
  <si>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</si>
  <si>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</si>
  <si>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</si>
  <si>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</si>
  <si>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</si>
  <si>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</si>
  <si>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</si>
  <si>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</si>
  <si>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</si>
  <si>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</si>
  <si>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</si>
  <si>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</si>
  <si>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</si>
  <si>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</si>
  <si>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</si>
  <si>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</si>
  <si>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</si>
  <si>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</si>
  <si>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</si>
  <si>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</si>
  <si>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</si>
  <si>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</si>
  <si>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</si>
  <si>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</si>
  <si>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</si>
  <si>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</si>
  <si>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</si>
  <si>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</si>
  <si>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</si>
  <si>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</si>
  <si>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</si>
  <si>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</si>
  <si>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</si>
  <si>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</si>
  <si>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</si>
  <si>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</si>
  <si>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</si>
  <si>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</si>
  <si>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</si>
  <si>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</si>
  <si>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</si>
  <si>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</si>
  <si>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</si>
  <si>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</si>
  <si>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</si>
  <si>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</si>
  <si>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</si>
  <si>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</si>
  <si>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</si>
  <si>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</si>
  <si>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</si>
  <si>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</si>
  <si>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</si>
  <si>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</si>
  <si>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</si>
  <si>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</si>
  <si>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</si>
  <si>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</si>
  <si>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</si>
  <si>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</si>
  <si>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</si>
  <si>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</si>
  <si>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</si>
  <si>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</si>
  <si>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</si>
  <si>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</si>
  <si>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</si>
  <si>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</si>
  <si>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</si>
  <si>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</si>
  <si>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</si>
  <si>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</si>
  <si>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</si>
  <si>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</si>
  <si>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</si>
  <si>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</si>
  <si>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</si>
  <si>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</si>
  <si>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</si>
  <si>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</si>
  <si>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</si>
  <si>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</si>
  <si>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</si>
  <si>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</si>
  <si>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</si>
  <si>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</si>
  <si>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</si>
  <si>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</si>
  <si>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</si>
  <si>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</si>
  <si>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</si>
  <si>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</si>
  <si>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</si>
  <si>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</si>
  <si>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</si>
  <si>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</si>
  <si>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</si>
  <si>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</si>
  <si>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</si>
  <si>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</si>
  <si>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</si>
  <si>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</si>
  <si>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</si>
  <si>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</si>
  <si>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</si>
  <si>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</si>
  <si>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</si>
  <si>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</si>
  <si>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</si>
  <si>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</si>
  <si>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</si>
  <si>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</si>
  <si>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</si>
  <si>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</si>
  <si>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</si>
  <si>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</si>
  <si>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</si>
  <si>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</si>
  <si>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</si>
  <si>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</si>
  <si>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</si>
  <si>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</si>
  <si>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</si>
  <si>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</si>
  <si>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</si>
  <si>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</si>
  <si>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</si>
  <si>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</si>
  <si>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</si>
  <si>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</si>
  <si>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</si>
  <si>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</si>
  <si>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</si>
  <si>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</si>
  <si>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</si>
  <si>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</si>
  <si>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</si>
  <si>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</si>
  <si>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</si>
  <si>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</si>
  <si>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</si>
  <si>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</si>
  <si>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</si>
  <si>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</si>
  <si>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</si>
  <si>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</si>
  <si>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</si>
  <si>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</si>
  <si>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</si>
  <si>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</si>
  <si>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</si>
  <si>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</si>
  <si>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</si>
  <si>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</si>
  <si>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</si>
  <si>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</si>
  <si>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</si>
  <si>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</si>
  <si>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</si>
  <si>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</si>
  <si>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</si>
  <si>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</si>
  <si>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</si>
  <si>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</si>
  <si>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</si>
  <si>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</si>
  <si>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</si>
  <si>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</si>
  <si>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</si>
  <si>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</si>
  <si>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</si>
  <si>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</si>
  <si>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</si>
  <si>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</si>
  <si>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</si>
  <si>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Colombia, un Estado social de derecho</t>
  </si>
  <si>
    <t>Nathalia Castañeda</t>
  </si>
  <si>
    <t>CS_11_05_REC60</t>
  </si>
  <si>
    <t>Shutterstock 124535932</t>
  </si>
  <si>
    <t>Fotografía</t>
  </si>
  <si>
    <t>Imagen para inicio opción 1.</t>
  </si>
  <si>
    <t>Shutterstock 120866929</t>
  </si>
  <si>
    <t>Ilustración</t>
  </si>
  <si>
    <t>Estado social</t>
  </si>
  <si>
    <t>Estado de derecho</t>
  </si>
  <si>
    <t>Imagen para inicio opción 2.</t>
  </si>
  <si>
    <t>Shutterstock 144639305</t>
  </si>
  <si>
    <t>Estado social de derecho</t>
  </si>
  <si>
    <t>Imagen para inicio opción 3.</t>
  </si>
  <si>
    <t>Shutterstock 254582680</t>
  </si>
  <si>
    <t>Definición Estado de derecho</t>
  </si>
  <si>
    <t>Imagen para pantalla 1 opción 1.</t>
  </si>
  <si>
    <t>Shutterstock 110115266</t>
  </si>
  <si>
    <t>Origen Estado de derecho</t>
  </si>
  <si>
    <t>Imagen para pantalla 2 opción 1.</t>
  </si>
  <si>
    <t>El Rechtsstaat</t>
  </si>
  <si>
    <t>Imagen para pantalla 3 opción 1.</t>
  </si>
  <si>
    <t>Shutterstock 311142932</t>
  </si>
  <si>
    <t>Shutterstock 144918361</t>
  </si>
  <si>
    <t>La ley como mandato fundamental</t>
  </si>
  <si>
    <t>Imagen para pantalla 4 opción 1.</t>
  </si>
  <si>
    <t>Shutterstock 373594879</t>
  </si>
  <si>
    <t>El Estado de derecho en la práctica</t>
  </si>
  <si>
    <t>Imagen para pantalla 5 opción 1.</t>
  </si>
  <si>
    <t>Shutterstock 352105430</t>
  </si>
  <si>
    <t>Definición Estado social</t>
  </si>
  <si>
    <t>Imagen para pantalla 1 opción 2.</t>
  </si>
  <si>
    <t>Shutterstock 294923720</t>
  </si>
  <si>
    <t>Origen Estado social</t>
  </si>
  <si>
    <t>Shutterstock 86654809</t>
  </si>
  <si>
    <t>La idea de bienestar</t>
  </si>
  <si>
    <t>Shutterstock 255266638</t>
  </si>
  <si>
    <t>Cobertura de necesidades</t>
  </si>
  <si>
    <t>Shutterstock 234568837</t>
  </si>
  <si>
    <t>El costo del Estado social</t>
  </si>
  <si>
    <t>Imagen para pantalla 5 opción 2</t>
  </si>
  <si>
    <t>Imagen para pantalla 4 opción 2.</t>
  </si>
  <si>
    <t>Imagen para pantalla 3 opción 2.</t>
  </si>
  <si>
    <t>Definición Estado social de derecho</t>
  </si>
  <si>
    <t>Imagen para pantalla 1 opción 3</t>
  </si>
  <si>
    <t>Shutterstock 260710784</t>
  </si>
  <si>
    <t>Shutterstock 147090716</t>
  </si>
  <si>
    <t>Origen Estado social de derecho</t>
  </si>
  <si>
    <t>Imagen para pantalla 2 opción 3</t>
  </si>
  <si>
    <t>Shutterstock 90442867</t>
  </si>
  <si>
    <t>Deberes del Estado social de derecho</t>
  </si>
  <si>
    <t>Imagen para pantalla 3 opción 3</t>
  </si>
  <si>
    <t>Shutterstock 230888002</t>
  </si>
  <si>
    <t>Crisis del Estado social de derecho</t>
  </si>
  <si>
    <t>Imagen para pantalla 4 opción 3</t>
  </si>
  <si>
    <t>Shutterstock 341532599</t>
  </si>
  <si>
    <t>Colombia como Estado social de derecho</t>
  </si>
  <si>
    <t>Imagen para pantalla 5 de opción 3.</t>
  </si>
  <si>
    <t>Imagen para pantalla 2 opción 2 y para ícono de recurso.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</si>
</sst>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21" sqref="K21"/>
    </sheetView>
  </sheetViews>
  <sheetFormatPr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F6</v>
      </c>
    </row>
    <row r="2" spans="1:16" ht="15.6" x14ac:dyDescent="0.3">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6" x14ac:dyDescent="0.3">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6"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190</v>
      </c>
      <c r="C10" s="20" t="str">
        <f t="shared" ref="C10:C41" si="0">IF(OR(B10&lt;&gt;"",J10&lt;&gt;""),IF($G$4="Recurso",CONCATENATE($G$4," ",$G$5),$G$4),"")</f>
        <v>Recurso F6</v>
      </c>
      <c r="D10" s="63" t="s">
        <v>191</v>
      </c>
      <c r="E10" s="63" t="s">
        <v>150</v>
      </c>
      <c r="F10" s="13" t="str">
        <f t="shared" ref="F10" ca="1" si="1">IF(OR(B10&lt;&gt;"",J10&lt;&gt;""),CONCATENATE($C$7,"_",$A10,IF($G$4="Cuaderno de Estudio","_small",CONCATENATE(IF(I10="","","n"),IF(LEFT($G$5,1)="F",".jpg",".png")))),"")</f>
        <v>CS_11_05_REC60_IMG01.jpg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196</v>
      </c>
      <c r="K10" s="64" t="s">
        <v>192</v>
      </c>
      <c r="O10" s="2" t="str">
        <f>'Definición técnica de imagenes'!A12</f>
        <v>M12D</v>
      </c>
    </row>
    <row r="11" spans="1:16" s="11" customFormat="1" ht="13.95" customHeight="1" x14ac:dyDescent="0.25">
      <c r="A11" s="12" t="str">
        <f t="shared" ref="A11:A18" si="3">IF(OR(B11&lt;&gt;"",J11&lt;&gt;""),CONCATENATE(LEFT(A10,3),IF(MID(A10,4,2)+1&lt;10,CONCATENATE("0",MID(A10,4,2)+1))),"")</f>
        <v>IMG02</v>
      </c>
      <c r="B11" s="62" t="s">
        <v>193</v>
      </c>
      <c r="C11" s="20" t="str">
        <f t="shared" si="0"/>
        <v>Recurso F6</v>
      </c>
      <c r="D11" s="63" t="s">
        <v>194</v>
      </c>
      <c r="E11" s="63" t="s">
        <v>150</v>
      </c>
      <c r="F11" s="13" t="str">
        <f t="shared" ref="F11:F74" ca="1" si="4">IF(OR(B11&lt;&gt;"",J11&lt;&gt;""),CONCATENATE($C$7,"_",$A11,IF($G$4="Cuaderno de Estudio","_small",CONCATENATE(IF(I11="","","n"),IF(LEFT($G$5,1)="F",".jpg",".png")))),"")</f>
        <v>CS_11_05_REC60_IMG02.jpg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195</v>
      </c>
      <c r="K11" s="65" t="s">
        <v>197</v>
      </c>
      <c r="O11" s="2" t="str">
        <f>'Definición técnica de imagenes'!A13</f>
        <v>M101</v>
      </c>
    </row>
    <row r="12" spans="1:16" s="11" customFormat="1" x14ac:dyDescent="0.25">
      <c r="A12" s="12" t="str">
        <f t="shared" si="3"/>
        <v>IMG03</v>
      </c>
      <c r="B12" s="62" t="s">
        <v>198</v>
      </c>
      <c r="C12" s="20" t="str">
        <f t="shared" si="0"/>
        <v>Recurso F6</v>
      </c>
      <c r="D12" s="63" t="s">
        <v>191</v>
      </c>
      <c r="E12" s="63" t="s">
        <v>150</v>
      </c>
      <c r="F12" s="13" t="str">
        <f t="shared" ca="1" si="4"/>
        <v>CS_11_05_REC60_IMG03.jpg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199</v>
      </c>
      <c r="K12" s="64" t="s">
        <v>200</v>
      </c>
      <c r="O12" s="2" t="str">
        <f>'Definición técnica de imagenes'!A18</f>
        <v>Diaporama F1</v>
      </c>
    </row>
    <row r="13" spans="1:16" s="11" customFormat="1" x14ac:dyDescent="0.25">
      <c r="A13" s="12" t="str">
        <f t="shared" si="3"/>
        <v>IMG04</v>
      </c>
      <c r="B13" s="62" t="s">
        <v>201</v>
      </c>
      <c r="C13" s="20" t="str">
        <f t="shared" si="0"/>
        <v>Recurso F6</v>
      </c>
      <c r="D13" s="63" t="s">
        <v>191</v>
      </c>
      <c r="E13" s="63" t="s">
        <v>155</v>
      </c>
      <c r="F13" s="13" t="str">
        <f t="shared" ca="1" si="4"/>
        <v>CS_11_05_REC60_IMG04n.jpg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CS_11_05_REC60_IMG04a.jpg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202</v>
      </c>
      <c r="K13" s="64" t="s">
        <v>203</v>
      </c>
      <c r="O13" s="2" t="str">
        <f>'Definición técnica de imagenes'!A19</f>
        <v>F4</v>
      </c>
    </row>
    <row r="14" spans="1:16" s="11" customFormat="1" x14ac:dyDescent="0.25">
      <c r="A14" s="12" t="str">
        <f t="shared" si="3"/>
        <v>IMG05</v>
      </c>
      <c r="B14" s="62" t="s">
        <v>204</v>
      </c>
      <c r="C14" s="20" t="str">
        <f t="shared" si="0"/>
        <v>Recurso F6</v>
      </c>
      <c r="D14" s="63" t="s">
        <v>194</v>
      </c>
      <c r="E14" s="63" t="s">
        <v>155</v>
      </c>
      <c r="F14" s="13" t="str">
        <f t="shared" ca="1" si="4"/>
        <v>CS_11_05_REC60_IMG05n.jpg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CS_11_05_REC60_IMG05a.jpg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205</v>
      </c>
      <c r="K14" s="64" t="s">
        <v>206</v>
      </c>
      <c r="O14" s="2" t="str">
        <f>'Definición técnica de imagenes'!A22</f>
        <v>F6</v>
      </c>
    </row>
    <row r="15" spans="1:16" s="11" customFormat="1" x14ac:dyDescent="0.25">
      <c r="A15" s="12" t="str">
        <f t="shared" si="3"/>
        <v>IMG06</v>
      </c>
      <c r="B15" s="62" t="s">
        <v>209</v>
      </c>
      <c r="C15" s="20" t="str">
        <f t="shared" si="0"/>
        <v>Recurso F6</v>
      </c>
      <c r="D15" s="63" t="s">
        <v>191</v>
      </c>
      <c r="E15" s="63" t="s">
        <v>155</v>
      </c>
      <c r="F15" s="13" t="str">
        <f t="shared" ca="1" si="4"/>
        <v>CS_11_05_REC60_IMG06n.jpg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CS_11_05_REC60_IMG06a.jpg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207</v>
      </c>
      <c r="K15" s="66" t="s">
        <v>208</v>
      </c>
      <c r="O15" s="2" t="str">
        <f>'Definición técnica de imagenes'!A24</f>
        <v>F6B</v>
      </c>
    </row>
    <row r="16" spans="1:16" s="11" customFormat="1" ht="13.8" x14ac:dyDescent="0.3">
      <c r="A16" s="12" t="str">
        <f t="shared" si="3"/>
        <v>IMG07</v>
      </c>
      <c r="B16" s="62" t="s">
        <v>210</v>
      </c>
      <c r="C16" s="20" t="str">
        <f t="shared" si="0"/>
        <v>Recurso F6</v>
      </c>
      <c r="D16" s="63" t="s">
        <v>191</v>
      </c>
      <c r="E16" s="63" t="s">
        <v>155</v>
      </c>
      <c r="F16" s="13" t="str">
        <f t="shared" ca="1" si="4"/>
        <v>CS_11_05_REC60_IMG07n.jpg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CS_11_05_REC60_IMG07a.jpg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211</v>
      </c>
      <c r="K16" s="68" t="s">
        <v>212</v>
      </c>
      <c r="O16" s="2" t="str">
        <f>'Definición técnica de imagenes'!A25</f>
        <v>F7</v>
      </c>
    </row>
    <row r="17" spans="1:15" s="11" customFormat="1" x14ac:dyDescent="0.25">
      <c r="A17" s="12" t="str">
        <f t="shared" si="3"/>
        <v>IMG08</v>
      </c>
      <c r="B17" s="62" t="s">
        <v>213</v>
      </c>
      <c r="C17" s="20" t="str">
        <f t="shared" si="0"/>
        <v>Recurso F6</v>
      </c>
      <c r="D17" s="63" t="s">
        <v>194</v>
      </c>
      <c r="E17" s="63" t="s">
        <v>155</v>
      </c>
      <c r="F17" s="13" t="str">
        <f t="shared" ca="1" si="4"/>
        <v>CS_11_05_REC60_IMG08n.jpg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CS_11_05_REC60_IMG08a.jpg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214</v>
      </c>
      <c r="K17" s="66" t="s">
        <v>215</v>
      </c>
      <c r="O17" s="2" t="str">
        <f>'Definición técnica de imagenes'!A27</f>
        <v>F7B</v>
      </c>
    </row>
    <row r="18" spans="1:15" s="11" customFormat="1" x14ac:dyDescent="0.25">
      <c r="A18" s="12" t="str">
        <f t="shared" si="3"/>
        <v>IMG09</v>
      </c>
      <c r="B18" s="62" t="s">
        <v>216</v>
      </c>
      <c r="C18" s="20" t="str">
        <f t="shared" si="0"/>
        <v>Recurso F6</v>
      </c>
      <c r="D18" s="63" t="s">
        <v>194</v>
      </c>
      <c r="E18" s="63" t="s">
        <v>155</v>
      </c>
      <c r="F18" s="13" t="str">
        <f t="shared" ca="1" si="4"/>
        <v>CS_11_05_REC60_IMG09n.jpg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CS_11_05_REC60_IMG09a.jpg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217</v>
      </c>
      <c r="K18" s="66" t="s">
        <v>218</v>
      </c>
      <c r="O18" s="2" t="str">
        <f>'Definición técnica de imagenes'!A30</f>
        <v>F8</v>
      </c>
    </row>
    <row r="19" spans="1:15" s="11" customFormat="1" ht="26.4" x14ac:dyDescent="0.3">
      <c r="A19" s="12" t="str">
        <f t="shared" ref="A19:A50" si="6">IF(OR(B19&lt;&gt;"",J19&lt;&gt;""),CONCATENATE(LEFT(A18,3),IF(MID(A18,4,2)+1&lt;10,CONCATENATE("0",MID(A18,4,2)+1),MID(A18,4,2)+1)),"")</f>
        <v>IMG10</v>
      </c>
      <c r="B19" s="62" t="s">
        <v>219</v>
      </c>
      <c r="C19" s="20" t="str">
        <f t="shared" si="0"/>
        <v>Recurso F6</v>
      </c>
      <c r="D19" s="63" t="s">
        <v>194</v>
      </c>
      <c r="E19" s="63" t="s">
        <v>155</v>
      </c>
      <c r="F19" s="13" t="str">
        <f t="shared" ca="1" si="4"/>
        <v>CS_11_05_REC60_IMG10n.jpg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CS_11_05_REC60_IMG10a.jpg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220</v>
      </c>
      <c r="K19" s="68" t="s">
        <v>245</v>
      </c>
      <c r="O19" s="2" t="str">
        <f>'Definición técnica de imagenes'!A31</f>
        <v>F10</v>
      </c>
    </row>
    <row r="20" spans="1:15" s="11" customFormat="1" x14ac:dyDescent="0.25">
      <c r="A20" s="12" t="str">
        <f t="shared" si="6"/>
        <v>IMG11</v>
      </c>
      <c r="B20" s="62" t="s">
        <v>221</v>
      </c>
      <c r="C20" s="20" t="str">
        <f t="shared" si="0"/>
        <v>Recurso F6</v>
      </c>
      <c r="D20" s="63" t="s">
        <v>194</v>
      </c>
      <c r="E20" s="63" t="s">
        <v>155</v>
      </c>
      <c r="F20" s="13" t="str">
        <f t="shared" ca="1" si="4"/>
        <v>CS_11_05_REC60_IMG11n.jpg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CS_11_05_REC60_IMG11a.jpg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222</v>
      </c>
      <c r="K20" s="66" t="s">
        <v>229</v>
      </c>
      <c r="O20" s="2" t="str">
        <f>'Definición técnica de imagenes'!A32</f>
        <v>F10B</v>
      </c>
    </row>
    <row r="21" spans="1:15" s="11" customFormat="1" x14ac:dyDescent="0.25">
      <c r="A21" s="12" t="str">
        <f t="shared" si="6"/>
        <v>IMG12</v>
      </c>
      <c r="B21" s="62" t="s">
        <v>223</v>
      </c>
      <c r="C21" s="20" t="str">
        <f t="shared" si="0"/>
        <v>Recurso F6</v>
      </c>
      <c r="D21" s="63" t="s">
        <v>194</v>
      </c>
      <c r="E21" s="63" t="s">
        <v>155</v>
      </c>
      <c r="F21" s="13" t="str">
        <f t="shared" ca="1" si="4"/>
        <v>CS_11_05_REC60_IMG12n.jpg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CS_11_05_REC60_IMG12a.jpg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224</v>
      </c>
      <c r="K21" s="66" t="s">
        <v>228</v>
      </c>
      <c r="O21" s="2" t="str">
        <f>'Definición técnica de imagenes'!A33</f>
        <v>F11</v>
      </c>
    </row>
    <row r="22" spans="1:15" s="11" customFormat="1" x14ac:dyDescent="0.25">
      <c r="A22" s="12" t="str">
        <f t="shared" si="6"/>
        <v>IMG13</v>
      </c>
      <c r="B22" s="62" t="s">
        <v>225</v>
      </c>
      <c r="C22" s="20" t="str">
        <f t="shared" si="0"/>
        <v>Recurso F6</v>
      </c>
      <c r="D22" s="63" t="s">
        <v>191</v>
      </c>
      <c r="E22" s="63" t="s">
        <v>155</v>
      </c>
      <c r="F22" s="13" t="str">
        <f t="shared" ca="1" si="4"/>
        <v>CS_11_05_REC60_IMG13n.jpg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CS_11_05_REC60_IMG13a.jpg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226</v>
      </c>
      <c r="K22" s="69" t="s">
        <v>227</v>
      </c>
      <c r="O22" s="2" t="str">
        <f>'Definición técnica de imagenes'!A34</f>
        <v>F12</v>
      </c>
    </row>
    <row r="23" spans="1:15" s="11" customFormat="1" x14ac:dyDescent="0.25">
      <c r="A23" s="12" t="str">
        <f t="shared" si="6"/>
        <v>IMG14</v>
      </c>
      <c r="B23" s="62" t="s">
        <v>232</v>
      </c>
      <c r="C23" s="20" t="str">
        <f t="shared" si="0"/>
        <v>Recurso F6</v>
      </c>
      <c r="D23" s="63" t="s">
        <v>194</v>
      </c>
      <c r="E23" s="63" t="s">
        <v>155</v>
      </c>
      <c r="F23" s="13" t="str">
        <f t="shared" ca="1" si="4"/>
        <v>CS_11_05_REC60_IMG14n.jpg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CS_11_05_REC60_IMG14a.jpg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230</v>
      </c>
      <c r="K23" s="64" t="s">
        <v>231</v>
      </c>
      <c r="O23" s="2" t="str">
        <f>'Definición técnica de imagenes'!A35</f>
        <v>F13</v>
      </c>
    </row>
    <row r="24" spans="1:15" s="11" customFormat="1" x14ac:dyDescent="0.25">
      <c r="A24" s="12" t="str">
        <f t="shared" si="6"/>
        <v>IMG15</v>
      </c>
      <c r="B24" s="62" t="s">
        <v>233</v>
      </c>
      <c r="C24" s="20" t="str">
        <f t="shared" si="0"/>
        <v>Recurso F6</v>
      </c>
      <c r="D24" s="63" t="s">
        <v>194</v>
      </c>
      <c r="E24" s="63" t="s">
        <v>155</v>
      </c>
      <c r="F24" s="13" t="str">
        <f t="shared" ca="1" si="4"/>
        <v>CS_11_05_REC60_IMG15n.jpg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CS_11_05_REC60_IMG15a.jpg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234</v>
      </c>
      <c r="K24" s="65" t="s">
        <v>235</v>
      </c>
      <c r="O24" s="2" t="str">
        <f>'Definición técnica de imagenes'!A37</f>
        <v>F13B</v>
      </c>
    </row>
    <row r="25" spans="1:15" s="11" customFormat="1" x14ac:dyDescent="0.25">
      <c r="A25" s="12" t="str">
        <f t="shared" si="6"/>
        <v>IMG16</v>
      </c>
      <c r="B25" s="62" t="s">
        <v>236</v>
      </c>
      <c r="C25" s="20" t="str">
        <f t="shared" si="0"/>
        <v>Recurso F6</v>
      </c>
      <c r="D25" s="63" t="s">
        <v>194</v>
      </c>
      <c r="E25" s="63" t="s">
        <v>155</v>
      </c>
      <c r="F25" s="13" t="str">
        <f t="shared" ca="1" si="4"/>
        <v>CS_11_05_REC60_IMG16n.jpg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CS_11_05_REC60_IMG16a.jpg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237</v>
      </c>
      <c r="K25" s="64" t="s">
        <v>238</v>
      </c>
    </row>
    <row r="26" spans="1:15" s="11" customFormat="1" x14ac:dyDescent="0.25">
      <c r="A26" s="12" t="str">
        <f t="shared" si="6"/>
        <v>IMG17</v>
      </c>
      <c r="B26" s="62" t="s">
        <v>239</v>
      </c>
      <c r="C26" s="20" t="str">
        <f t="shared" si="0"/>
        <v>Recurso F6</v>
      </c>
      <c r="D26" s="63" t="s">
        <v>194</v>
      </c>
      <c r="E26" s="63" t="s">
        <v>155</v>
      </c>
      <c r="F26" s="13" t="str">
        <f t="shared" ca="1" si="4"/>
        <v>CS_11_05_REC60_IMG17n.jpg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CS_11_05_REC60_IMG17a.jpg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240</v>
      </c>
      <c r="K26" s="64" t="s">
        <v>241</v>
      </c>
    </row>
    <row r="27" spans="1:15" s="11" customFormat="1" ht="26.4" x14ac:dyDescent="0.25">
      <c r="A27" s="12" t="str">
        <f t="shared" si="6"/>
        <v>IMG18</v>
      </c>
      <c r="B27" s="62" t="s">
        <v>242</v>
      </c>
      <c r="C27" s="20" t="str">
        <f t="shared" si="0"/>
        <v>Recurso F6</v>
      </c>
      <c r="D27" s="63" t="s">
        <v>194</v>
      </c>
      <c r="E27" s="63" t="s">
        <v>155</v>
      </c>
      <c r="F27" s="13" t="str">
        <f t="shared" ca="1" si="4"/>
        <v>CS_11_05_REC60_IMG18n.jpg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CS_11_05_REC60_IMG18a.jpg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243</v>
      </c>
      <c r="K27" s="64" t="s">
        <v>244</v>
      </c>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defaultColWidth="11" defaultRowHeight="15.6" x14ac:dyDescent="0.3"/>
  <cols>
    <col min="1" max="1" width="72.19921875" style="22" customWidth="1"/>
    <col min="2" max="2" width="11" style="22"/>
    <col min="3" max="3" width="13.796875" style="22" customWidth="1"/>
    <col min="4" max="4" width="11.296875" style="22" customWidth="1"/>
    <col min="5" max="7" width="11" style="22"/>
    <col min="8" max="11" width="11" style="22" hidden="1" customWidth="1"/>
    <col min="12" max="16384" width="11" style="22"/>
  </cols>
  <sheetData>
    <row r="1" spans="1:11" ht="16.2" thickBot="1" x14ac:dyDescent="0.35">
      <c r="A1" s="93" t="s">
        <v>38</v>
      </c>
      <c r="B1" s="94"/>
      <c r="C1" s="94"/>
      <c r="D1" s="94"/>
      <c r="E1" s="94"/>
      <c r="F1" s="95"/>
    </row>
    <row r="2" spans="1:11" x14ac:dyDescent="0.3">
      <c r="A2" s="30" t="s">
        <v>42</v>
      </c>
      <c r="B2" s="31"/>
      <c r="C2" s="96" t="s">
        <v>13</v>
      </c>
      <c r="D2" s="97"/>
      <c r="E2" s="98"/>
      <c r="F2" s="32"/>
    </row>
    <row r="3" spans="1:11" ht="62.4" x14ac:dyDescent="0.3">
      <c r="A3" s="33" t="s">
        <v>43</v>
      </c>
      <c r="B3" s="31"/>
      <c r="C3" s="102" t="s">
        <v>14</v>
      </c>
      <c r="D3" s="103"/>
      <c r="E3" s="104"/>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5" t="str">
        <f>CONCATENATE(H21,"_",I21,"_",J21,"_CO")</f>
        <v>LE_07_04_CO</v>
      </c>
      <c r="E5" s="106"/>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1" t="str">
        <f>CONCATENATE("SolicitudGrafica_",D5,".xls")</f>
        <v>SolicitudGrafica_LE_07_04_CO.xls</v>
      </c>
      <c r="E7" s="91"/>
      <c r="F7" s="92"/>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3" t="s">
        <v>41</v>
      </c>
      <c r="B13" s="94"/>
      <c r="C13" s="94"/>
      <c r="D13" s="94"/>
      <c r="E13" s="94"/>
      <c r="F13" s="95"/>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6" t="s">
        <v>49</v>
      </c>
      <c r="D15" s="97"/>
      <c r="E15" s="97"/>
      <c r="F15" s="98"/>
      <c r="J15" s="22">
        <v>12</v>
      </c>
      <c r="K15" s="22">
        <v>12</v>
      </c>
    </row>
    <row r="16" spans="1:11" ht="67.05"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9" t="str">
        <f>CONCATENATE(H21,"_",I21,"_",J21,"_",K45)</f>
        <v>LE_07_04_REC10</v>
      </c>
      <c r="E17" s="100"/>
      <c r="F17" s="101"/>
      <c r="J17" s="22">
        <v>14</v>
      </c>
      <c r="K17" s="22">
        <v>14</v>
      </c>
    </row>
    <row r="18" spans="1:11" ht="78.599999999999994" thickBot="1" x14ac:dyDescent="0.35">
      <c r="A18" s="33" t="s">
        <v>48</v>
      </c>
      <c r="B18" s="31"/>
      <c r="C18" s="59" t="s">
        <v>120</v>
      </c>
      <c r="D18" s="91" t="str">
        <f>CONCATENATE("SolicitudGrafica_",D17,".xls")</f>
        <v>SolicitudGrafica_LE_07_04_REC10.xls</v>
      </c>
      <c r="E18" s="91"/>
      <c r="F18" s="92"/>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defaultColWidth="10.796875" defaultRowHeight="15.6" x14ac:dyDescent="0.3"/>
  <cols>
    <col min="1" max="1" width="21" style="22" customWidth="1"/>
    <col min="2" max="2" width="24.19921875" style="22" customWidth="1"/>
    <col min="3" max="3" width="16.8984375" style="22" customWidth="1"/>
    <col min="4" max="4" width="12.69921875" style="22" customWidth="1"/>
    <col min="5" max="5" width="6.796875" style="22" customWidth="1"/>
    <col min="6" max="6" width="12.796875" style="22" customWidth="1"/>
    <col min="7" max="7" width="12.69921875" style="22" customWidth="1"/>
    <col min="8" max="8" width="24.5" style="22" customWidth="1"/>
    <col min="9" max="9" width="27.19921875" style="22" customWidth="1"/>
    <col min="10" max="10" width="44.5" style="22" customWidth="1"/>
    <col min="11" max="16384" width="10.796875" style="22"/>
  </cols>
  <sheetData>
    <row r="1" spans="1:10" x14ac:dyDescent="0.3">
      <c r="A1" s="108" t="s">
        <v>56</v>
      </c>
      <c r="B1" s="108" t="s">
        <v>149</v>
      </c>
      <c r="C1" s="108" t="s">
        <v>63</v>
      </c>
      <c r="D1" s="108" t="s">
        <v>64</v>
      </c>
      <c r="E1" s="108" t="s">
        <v>5</v>
      </c>
      <c r="F1" s="108" t="s">
        <v>65</v>
      </c>
      <c r="G1" s="108" t="s">
        <v>66</v>
      </c>
      <c r="H1" s="107" t="s">
        <v>68</v>
      </c>
      <c r="I1" s="107"/>
    </row>
    <row r="2" spans="1:10" x14ac:dyDescent="0.3">
      <c r="A2" s="108"/>
      <c r="B2" s="108"/>
      <c r="C2" s="108"/>
      <c r="D2" s="108"/>
      <c r="E2" s="108"/>
      <c r="F2" s="108"/>
      <c r="G2" s="108"/>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investigacion centro</cp:lastModifiedBy>
  <dcterms:created xsi:type="dcterms:W3CDTF">2014-07-01T23:43:25Z</dcterms:created>
  <dcterms:modified xsi:type="dcterms:W3CDTF">2016-05-19T21:22:06Z</dcterms:modified>
</cp:coreProperties>
</file>