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esare\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F20" i="1" s="1"/>
  <c r="G20" i="1" s="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<sst xmlns="http://schemas.openxmlformats.org/spreadsheetml/2006/main" count="399" uniqueCount="215">
  <si>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</si>
  <si>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</si>
  <si>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</si>
  <si>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</si>
  <si>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</si>
  <si>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</si>
  <si>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</si>
  <si>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</si>
  <si>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</si>
  <si>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</si>
  <si>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</si>
  <si>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</si>
  <si>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</si>
  <si>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</si>
  <si>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</si>
  <si>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</si>
  <si>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</si>
  <si>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</si>
  <si>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</si>
  <si>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</si>
  <si>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</si>
  <si>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</si>
  <si>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</si>
  <si>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</si>
  <si>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</si>
  <si>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</si>
  <si>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</si>
  <si>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</si>
  <si>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</si>
  <si>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</si>
  <si>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</si>
  <si>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</si>
  <si>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</si>
  <si>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</si>
  <si>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</si>
  <si>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</si>
  <si>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</si>
  <si>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</si>
  <si>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</si>
  <si>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</si>
  <si>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</si>
  <si>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</si>
  <si>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</si>
  <si>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</si>
  <si>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</si>
  <si>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</si>
  <si>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</si>
  <si>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</si>
  <si>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</si>
  <si>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</si>
  <si>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</si>
  <si>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</si>
  <si>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</si>
  <si>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</si>
  <si>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</si>
  <si>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</si>
  <si>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</si>
  <si>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</si>
  <si>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</si>
  <si>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</si>
  <si>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</si>
  <si>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</si>
  <si>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</si>
  <si>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</si>
  <si>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</si>
  <si>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</si>
  <si>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</si>
  <si>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</si>
  <si>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</si>
  <si>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</si>
  <si>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</si>
  <si>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</si>
  <si>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</si>
  <si>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</si>
  <si>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</si>
  <si>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</si>
  <si>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</si>
  <si>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</si>
  <si>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</si>
  <si>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</si>
  <si>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</si>
  <si>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</si>
  <si>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</si>
  <si>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</si>
  <si>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</si>
  <si>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</si>
  <si>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</si>
  <si>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</si>
  <si>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</si>
  <si>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</si>
  <si>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</si>
  <si>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</si>
  <si>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</si>
  <si>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</si>
  <si>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</si>
  <si>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</si>
  <si>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</si>
  <si>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</si>
  <si>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</si>
  <si>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</si>
  <si>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</si>
  <si>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</si>
  <si>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</si>
  <si>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</si>
  <si>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</si>
  <si>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</si>
  <si>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</si>
  <si>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</si>
  <si>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</si>
  <si>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</si>
  <si>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</si>
  <si>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</si>
  <si>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</si>
  <si>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</si>
  <si>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</si>
  <si>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</si>
  <si>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</si>
  <si>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</si>
  <si>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</si>
  <si>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</si>
  <si>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</si>
  <si>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</si>
  <si>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</si>
  <si>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</si>
  <si>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</si>
  <si>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</si>
  <si>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</si>
  <si>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</si>
  <si>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</si>
  <si>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</si>
  <si>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</si>
  <si>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</si>
  <si>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</si>
  <si>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</si>
  <si>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</si>
  <si>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</si>
  <si>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</si>
  <si>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</si>
  <si>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</si>
  <si>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</si>
  <si>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</si>
  <si>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</si>
  <si>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</si>
  <si>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</si>
  <si>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</si>
  <si>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</si>
  <si>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</si>
  <si>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</si>
  <si>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</si>
  <si>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</si>
  <si>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</si>
  <si>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</si>
  <si>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</si>
  <si>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</si>
  <si>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</si>
  <si>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</si>
  <si>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</si>
  <si>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</si>
  <si>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</si>
  <si>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</si>
  <si>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</si>
  <si>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</si>
  <si>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</si>
  <si>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</si>
  <si>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</si>
  <si>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</si>
  <si>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</si>
  <si>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</si>
  <si>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</si>
  <si>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</si>
  <si>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</si>
  <si>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</si>
  <si>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</si>
  <si>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</si>
  <si>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</si>
  <si>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</si>
  <si>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</si>
  <si>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</si>
  <si>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</si>
  <si>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</si>
  <si>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</si>
  <si>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</si>
  <si>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</si>
  <si>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</si>
  <si>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</si>
  <si>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</si>
  <si>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</si>
  <si>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Geografía física y humana de Europa,Asia y África</t>
  </si>
  <si>
    <t>Cesare Gaffurri</t>
  </si>
  <si>
    <t>CS_07_07_REC110</t>
  </si>
  <si>
    <t>http://thumb101.shutterstock.com/display_pic_with_logo/1264645/165244427/stock-photo-beautiful-terraced-rice-field-in-water-season-in-laocai-province-in-vietnam-165244427.jpg</t>
  </si>
  <si>
    <t>Fotografía</t>
  </si>
  <si>
    <t/>
  </si>
  <si>
    <t>Campos de arroz en Asia</t>
  </si>
  <si>
    <t>http://thumb101.shutterstock.com/display_pic_with_logo/2040899/242431237/stock-photo-snow-in-september-242431237.jpg</t>
  </si>
  <si>
    <t>Bosque en Siberia</t>
  </si>
  <si>
    <t>http://thumb101.shutterstock.com/display_pic_with_logo/1300198/144777307/stock-photo-mountain-tea-garden-144777307.jpg</t>
  </si>
  <si>
    <t>http://thumb7.shutterstock.com/display_pic_with_logo/668488/235451701/stock-photo-sea-beach-in-alanya-turkey-beautiful-summer-landscape-235451701.jpg</t>
  </si>
  <si>
    <t>Cultivos de té</t>
  </si>
  <si>
    <t>Costa mediterránea de Turquía</t>
  </si>
  <si>
    <t>Selva de Nepal</t>
  </si>
  <si>
    <t>http://image.shutterstock.com/display_pic_with_logo/1621580/252361177/stock-photo-nepal-jungle-252361177.jpg</t>
  </si>
  <si>
    <t>f4</t>
  </si>
  <si>
    <t>Desierto tropical seco</t>
  </si>
  <si>
    <t>http://image.shutterstock.com/display_pic_with_logo/433213/233112553/stock-photo-agricultural-fallow-land-field-under-blue-sky-in-thar-desert-great-indian-desert-233112553.jpg</t>
  </si>
  <si>
    <t>Clima tropical húmedo (selva)</t>
  </si>
  <si>
    <t>http://thumb9.shutterstock.com/display_pic_with_logo/99187/281729096/stock-photo-foggy-jungle-in-the-chiang-dao-mounts-thailand-281729096.jpg</t>
  </si>
  <si>
    <t>Reserva nacional en Sri Lanka</t>
  </si>
  <si>
    <t>http://thumb7.shutterstock.com/display_pic_with_logo/559429/355871825/stock-photo-road-to-the-national-reserve-on-the-island-of-sri-lanka-355871825.jpg</t>
  </si>
  <si>
    <t>http://thumb7.shutterstock.com/display_pic_with_logo/439240/439240,1276162825,1/stock-photo-inle-lake-during-mosoon-season-inle-lake-is-a-freshwater-lake-located-in-the-shan-hills-in-myanmar-54914374.jpg</t>
  </si>
  <si>
    <t>Temporada de monzones</t>
  </si>
  <si>
    <t>Desierto de Gobi</t>
  </si>
  <si>
    <t>http://thumb7.shutterstock.com/display_pic_with_logo/90751/109943021/stock-photo-among-the-rocky-hill-of-dunes-in-the-gobi-desert-109943021.jpg</t>
  </si>
  <si>
    <t>http://thumb9.shutterstock.com/display_pic_with_logo/129436/219704776/stock-photo-ice-hummock-winter-baikal-lake-219704776.jpg</t>
  </si>
  <si>
    <t>Clima ártico - Siberia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</si>
</sst>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8" zoomScaleNormal="68" zoomScalePageLayoutView="140" workbookViewId="0">
      <pane ySplit="9" topLeftCell="A17"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7</v>
      </c>
      <c r="D3" s="88"/>
      <c r="F3" s="80">
        <v>42388</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202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108" x14ac:dyDescent="0.25">
      <c r="A10" s="12" t="str">
        <f>IF(OR(B10&lt;&gt;"",J10&lt;&gt;""),"IMG01","")</f>
        <v>IMG01</v>
      </c>
      <c r="B10" s="62" t="s">
        <v>190</v>
      </c>
      <c r="C10" s="20" t="str">
        <f t="shared" ref="C10:C41" si="0">IF(OR(B10&lt;&gt;"",J10&lt;&gt;""),IF($G$4="Recurso",CONCATENATE($G$4," ",$G$5),$G$4),"")</f>
        <v>Recurso f4</v>
      </c>
      <c r="D10" s="63" t="s">
        <v>191</v>
      </c>
      <c r="E10" s="63" t="s">
        <v>192</v>
      </c>
      <c r="F10" s="13" t="e">
        <f t="shared" ref="F10" ca="1" si="1">IF(OR(B10&lt;&gt;"",J10&lt;&gt;""),CONCATENATE($C$7,"_",$A10,IF($G$4="Cuaderno de Estudio","_small",CONCATENATE(IF(I10="","","n"),IF(LEFT($G$5,1)="F",".jpg",".png")))),"")</f>
        <v>#N/A</v>
      </c>
      <c r="G10" s="13" t="e">
        <f ca="1">IF($F10&lt;&gt;"",IF($G$4="Recurso",VLOOKUP($E10,OFFSET('Definición técnica de imagenes'!$A$1,MATCH($G$5,'Definición técnica de imagenes'!$A$1:$A$104,0)-1,1,COUNTIF('Definición técnica de imagenes'!$A$3:$A$102,$G$5),5),5,FALSE),'Definición técnica de imagenes'!$F$16),"")</f>
        <v>#N/A</v>
      </c>
      <c r="H10" s="13" t="e">
        <f t="shared" ref="H10" ca="1" si="2">IF(AND(I10&lt;&gt;"",I10&lt;&gt;0),IF(OR(B10&lt;&gt;"",J10&lt;&gt;""),CONCATENATE($C$7,"_",$A10,IF($G$4="Cuaderno de Estudio","_zoom",CONCATENATE("a",IF(LEFT($G$5,1)="F",".jpg",".png")))),""),"")</f>
        <v>#N/A</v>
      </c>
      <c r="I10" s="13" t="e">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#N/A</v>
      </c>
      <c r="J10" s="63" t="s">
        <v>193</v>
      </c>
      <c r="K10" s="64"/>
      <c r="O10" s="2" t="str">
        <f>'Definición técnica de imagenes'!A12</f>
        <v>M12D</v>
      </c>
    </row>
    <row r="11" spans="1:16" s="11" customFormat="1" ht="87.75" customHeight="1" x14ac:dyDescent="0.25">
      <c r="A11" s="12" t="str">
        <f t="shared" ref="A11:A18" si="3">IF(OR(B11&lt;&gt;"",J11&lt;&gt;""),CONCATENATE(LEFT(A10,3),IF(MID(A10,4,2)+1&lt;10,CONCATENATE("0",MID(A10,4,2)+1))),"")</f>
        <v>IMG02</v>
      </c>
      <c r="B11" s="62" t="s">
        <v>194</v>
      </c>
      <c r="C11" s="20" t="str">
        <f t="shared" si="0"/>
        <v>Recurso f4</v>
      </c>
      <c r="D11" s="63" t="s">
        <v>191</v>
      </c>
      <c r="E11" s="63"/>
      <c r="F11" s="13" t="e">
        <f t="shared" ref="F11:F74" ca="1" si="4">IF(OR(B11&lt;&gt;"",J11&lt;&gt;""),CONCATENATE($C$7,"_",$A11,IF($G$4="Cuaderno de Estudio","_small",CONCATENATE(IF(I11="","","n"),IF(LEFT($G$5,1)="F",".jpg",".png")))),"")</f>
        <v>#N/A</v>
      </c>
      <c r="G11" s="13" t="e">
        <f ca="1">IF($F11&lt;&gt;"",IF($G$4="Recurso",VLOOKUP($E11,OFFSET('Definición técnica de imagenes'!$A$1,MATCH($G$5,'Definición técnica de imagenes'!$A$1:$A$104,0)-1,1,COUNTIF('Definición técnica de imagenes'!$A$3:$A$102,$G$5),5),5,FALSE),'Definición técnica de imagenes'!$F$16),"")</f>
        <v>#N/A</v>
      </c>
      <c r="H11" s="13" t="e">
        <f t="shared" ref="H11:H74" ca="1" si="5">IF(AND(I11&lt;&gt;"",I11&lt;&gt;0),IF(OR(B11&lt;&gt;"",J11&lt;&gt;""),CONCATENATE($C$7,"_",$A11,IF($G$4="Cuaderno de Estudio","_zoom",CONCATENATE("a",IF(LEFT($G$5,1)="F",".jpg",".png")))),""),"")</f>
        <v>#N/A</v>
      </c>
      <c r="I11" s="13" t="e">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#N/A</v>
      </c>
      <c r="J11" s="64" t="s">
        <v>195</v>
      </c>
      <c r="K11" s="65"/>
      <c r="O11" s="2" t="str">
        <f>'Definición técnica de imagenes'!A13</f>
        <v>M101</v>
      </c>
    </row>
    <row r="12" spans="1:16" s="11" customFormat="1" ht="81" x14ac:dyDescent="0.25">
      <c r="A12" s="12" t="str">
        <f t="shared" si="3"/>
        <v>IMG03</v>
      </c>
      <c r="B12" s="62" t="s">
        <v>196</v>
      </c>
      <c r="C12" s="20" t="str">
        <f t="shared" si="0"/>
        <v>Recurso f4</v>
      </c>
      <c r="D12" s="63" t="s">
        <v>191</v>
      </c>
      <c r="E12" s="63" t="s">
        <v>192</v>
      </c>
      <c r="F12" s="13" t="e">
        <f t="shared" ca="1" si="4"/>
        <v>#N/A</v>
      </c>
      <c r="G12" s="13" t="e">
        <f ca="1">IF($F12&lt;&gt;"",IF($G$4="Recurso",VLOOKUP($E12,OFFSET('Definición técnica de imagenes'!$A$1,MATCH($G$5,'Definición técnica de imagenes'!$A$1:$A$104,0)-1,1,COUNTIF('Definición técnica de imagenes'!$A$3:$A$102,$G$5),5),5,FALSE),'Definición técnica de imagenes'!$F$16),"")</f>
        <v>#N/A</v>
      </c>
      <c r="H12" s="13" t="e">
        <f t="shared" ca="1" si="5"/>
        <v>#N/A</v>
      </c>
      <c r="I12" s="13" t="e">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#N/A</v>
      </c>
      <c r="J12" s="64" t="s">
        <v>198</v>
      </c>
      <c r="K12" s="64"/>
      <c r="O12" s="2" t="str">
        <f>'Definición técnica de imagenes'!A18</f>
        <v>Diaporama F1</v>
      </c>
    </row>
    <row r="13" spans="1:16" s="11" customFormat="1" ht="94.5" x14ac:dyDescent="0.25">
      <c r="A13" s="12" t="str">
        <f t="shared" si="3"/>
        <v>IMG04</v>
      </c>
      <c r="B13" s="62" t="s">
        <v>197</v>
      </c>
      <c r="C13" s="20" t="str">
        <f t="shared" si="0"/>
        <v>Recurso f4</v>
      </c>
      <c r="D13" s="63" t="s">
        <v>191</v>
      </c>
      <c r="E13" s="63"/>
      <c r="F13" s="13" t="e">
        <f t="shared" ca="1" si="4"/>
        <v>#N/A</v>
      </c>
      <c r="G13" s="13" t="e">
        <f ca="1">IF($F13&lt;&gt;"",IF($G$4="Recurso",VLOOKUP($E13,OFFSET('Definición técnica de imagenes'!$A$1,MATCH($G$5,'Definición técnica de imagenes'!$A$1:$A$104,0)-1,1,COUNTIF('Definición técnica de imagenes'!$A$3:$A$102,$G$5),5),5,FALSE),'Definición técnica de imagenes'!$F$16),"")</f>
        <v>#N/A</v>
      </c>
      <c r="H13" s="13" t="e">
        <f t="shared" ca="1" si="5"/>
        <v>#N/A</v>
      </c>
      <c r="I13" s="13" t="e">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#N/A</v>
      </c>
      <c r="J13" s="64" t="s">
        <v>199</v>
      </c>
      <c r="K13" s="64"/>
      <c r="O13" s="2" t="str">
        <f>'Definición técnica de imagenes'!A19</f>
        <v>F4</v>
      </c>
    </row>
    <row r="14" spans="1:16" s="11" customFormat="1" ht="67.5" x14ac:dyDescent="0.25">
      <c r="A14" s="12" t="str">
        <f t="shared" si="3"/>
        <v>IMG05</v>
      </c>
      <c r="B14" s="62" t="s">
        <v>201</v>
      </c>
      <c r="C14" s="20" t="str">
        <f t="shared" si="0"/>
        <v>Recurso f4</v>
      </c>
      <c r="D14" s="63" t="s">
        <v>191</v>
      </c>
      <c r="E14" s="63"/>
      <c r="F14" s="13" t="e">
        <f t="shared" ca="1" si="4"/>
        <v>#N/A</v>
      </c>
      <c r="G14" s="13" t="e">
        <f ca="1">IF($F14&lt;&gt;"",IF($G$4="Recurso",VLOOKUP($E14,OFFSET('Definición técnica de imagenes'!$A$1,MATCH($G$5,'Definición técnica de imagenes'!$A$1:$A$104,0)-1,1,COUNTIF('Definición técnica de imagenes'!$A$3:$A$102,$G$5),5),5,FALSE),'Definición técnica de imagenes'!$F$16),"")</f>
        <v>#N/A</v>
      </c>
      <c r="H14" s="13" t="e">
        <f t="shared" ca="1" si="5"/>
        <v>#N/A</v>
      </c>
      <c r="I14" s="13" t="e">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#N/A</v>
      </c>
      <c r="J14" s="64" t="s">
        <v>200</v>
      </c>
      <c r="K14" s="64"/>
      <c r="O14" s="2" t="str">
        <f>'Definición técnica de imagenes'!A22</f>
        <v>F6</v>
      </c>
    </row>
    <row r="15" spans="1:16" s="11" customFormat="1" ht="108" x14ac:dyDescent="0.25">
      <c r="A15" s="12" t="str">
        <f t="shared" si="3"/>
        <v>IMG06</v>
      </c>
      <c r="B15" s="62" t="s">
        <v>204</v>
      </c>
      <c r="C15" s="20" t="str">
        <f t="shared" si="0"/>
        <v>Recurso f4</v>
      </c>
      <c r="D15" s="63" t="s">
        <v>191</v>
      </c>
      <c r="E15" s="63"/>
      <c r="F15" s="13" t="e">
        <f t="shared" ca="1" si="4"/>
        <v>#N/A</v>
      </c>
      <c r="G15" s="13" t="e">
        <f ca="1">IF($F15&lt;&gt;"",IF($G$4="Recurso",VLOOKUP($E15,OFFSET('Definición técnica de imagenes'!$A$1,MATCH($G$5,'Definición técnica de imagenes'!$A$1:$A$104,0)-1,1,COUNTIF('Definición técnica de imagenes'!$A$3:$A$102,$G$5),5),5,FALSE),'Definición técnica de imagenes'!$F$16),"")</f>
        <v>#N/A</v>
      </c>
      <c r="H15" s="13" t="e">
        <f t="shared" ca="1" si="5"/>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6" t="s">
        <v>203</v>
      </c>
      <c r="K15" s="66"/>
      <c r="O15" s="2" t="str">
        <f>'Definición técnica de imagenes'!A24</f>
        <v>F6B</v>
      </c>
    </row>
    <row r="16" spans="1:16" s="11" customFormat="1" ht="94.5" x14ac:dyDescent="0.3">
      <c r="A16" s="12" t="str">
        <f t="shared" si="3"/>
        <v>IMG07</v>
      </c>
      <c r="B16" s="62" t="s">
        <v>206</v>
      </c>
      <c r="C16" s="20" t="str">
        <f t="shared" si="0"/>
        <v>Recurso f4</v>
      </c>
      <c r="D16" s="63" t="s">
        <v>191</v>
      </c>
      <c r="E16" s="63"/>
      <c r="F16" s="13" t="e">
        <f t="shared" ca="1" si="4"/>
        <v>#N/A</v>
      </c>
      <c r="G16" s="13" t="e">
        <f ca="1">IF($F16&lt;&gt;"",IF($G$4="Recurso",VLOOKUP($E16,OFFSET('Definición técnica de imagenes'!$A$1,MATCH($G$5,'Definición técnica de imagenes'!$A$1:$A$104,0)-1,1,COUNTIF('Definición técnica de imagenes'!$A$3:$A$102,$G$5),5),5,FALSE),'Definición técnica de imagenes'!$F$16),"")</f>
        <v>#N/A</v>
      </c>
      <c r="H16" s="13" t="e">
        <f t="shared" ca="1" si="5"/>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7" t="s">
        <v>205</v>
      </c>
      <c r="K16" s="68"/>
      <c r="O16" s="2" t="str">
        <f>'Definición técnica de imagenes'!A25</f>
        <v>F7</v>
      </c>
    </row>
    <row r="17" spans="1:15" s="11" customFormat="1" ht="94.5" x14ac:dyDescent="0.25">
      <c r="A17" s="12" t="str">
        <f t="shared" si="3"/>
        <v>IMG08</v>
      </c>
      <c r="B17" s="62" t="s">
        <v>208</v>
      </c>
      <c r="C17" s="20" t="str">
        <f t="shared" si="0"/>
        <v>Recurso f4</v>
      </c>
      <c r="D17" s="63" t="s">
        <v>191</v>
      </c>
      <c r="E17" s="63"/>
      <c r="F17" s="13" t="e">
        <f t="shared" ca="1" si="4"/>
        <v>#N/A</v>
      </c>
      <c r="G17" s="13" t="e">
        <f ca="1">IF($F17&lt;&gt;"",IF($G$4="Recurso",VLOOKUP($E17,OFFSET('Definición técnica de imagenes'!$A$1,MATCH($G$5,'Definición técnica de imagenes'!$A$1:$A$104,0)-1,1,COUNTIF('Definición técnica de imagenes'!$A$3:$A$102,$G$5),5),5,FALSE),'Definición técnica de imagenes'!$F$16),"")</f>
        <v>#N/A</v>
      </c>
      <c r="H17" s="13" t="e">
        <f t="shared" ca="1" si="5"/>
        <v>#N/A</v>
      </c>
      <c r="I17" s="13" t="e">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#N/A</v>
      </c>
      <c r="J17" s="66" t="s">
        <v>207</v>
      </c>
      <c r="K17" s="66"/>
      <c r="O17" s="2" t="str">
        <f>'Definición técnica de imagenes'!A27</f>
        <v>F7B</v>
      </c>
    </row>
    <row r="18" spans="1:15" s="11" customFormat="1" ht="121.5" x14ac:dyDescent="0.25">
      <c r="A18" s="12" t="str">
        <f t="shared" si="3"/>
        <v>IMG09</v>
      </c>
      <c r="B18" s="62" t="s">
        <v>209</v>
      </c>
      <c r="C18" s="20" t="str">
        <f t="shared" si="0"/>
        <v>Recurso f4</v>
      </c>
      <c r="D18" s="63" t="s">
        <v>191</v>
      </c>
      <c r="E18" s="63"/>
      <c r="F18" s="13" t="e">
        <f t="shared" ca="1" si="4"/>
        <v>#N/A</v>
      </c>
      <c r="G18" s="13" t="e">
        <f ca="1">IF($F18&lt;&gt;"",IF($G$4="Recurso",VLOOKUP($E18,OFFSET('Definición técnica de imagenes'!$A$1,MATCH($G$5,'Definición técnica de imagenes'!$A$1:$A$104,0)-1,1,COUNTIF('Definición técnica de imagenes'!$A$3:$A$102,$G$5),5),5,FALSE),'Definición técnica de imagenes'!$F$16),"")</f>
        <v>#N/A</v>
      </c>
      <c r="H18" s="13" t="e">
        <f t="shared" ca="1" si="5"/>
        <v>#N/A</v>
      </c>
      <c r="I18" s="13" t="e">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#N/A</v>
      </c>
      <c r="J18" s="66" t="s">
        <v>210</v>
      </c>
      <c r="K18" s="66"/>
      <c r="O18" s="2" t="str">
        <f>'Definición técnica de imagenes'!A30</f>
        <v>F8</v>
      </c>
    </row>
    <row r="19" spans="1:15" s="11" customFormat="1" ht="94.5" x14ac:dyDescent="0.3">
      <c r="A19" s="12" t="str">
        <f t="shared" ref="A19:A50" si="6">IF(OR(B19&lt;&gt;"",J19&lt;&gt;""),CONCATENATE(LEFT(A18,3),IF(MID(A18,4,2)+1&lt;10,CONCATENATE("0",MID(A18,4,2)+1),MID(A18,4,2)+1)),"")</f>
        <v>IMG10</v>
      </c>
      <c r="B19" s="62" t="s">
        <v>212</v>
      </c>
      <c r="C19" s="20" t="str">
        <f t="shared" si="0"/>
        <v>Recurso f4</v>
      </c>
      <c r="D19" s="63" t="s">
        <v>191</v>
      </c>
      <c r="E19" s="63"/>
      <c r="F19" s="13" t="e">
        <f t="shared" ca="1" si="4"/>
        <v>#N/A</v>
      </c>
      <c r="G19" s="13" t="e">
        <f ca="1">IF($F19&lt;&gt;"",IF($G$4="Recurso",VLOOKUP($E19,OFFSET('Definición técnica de imagenes'!$A$1,MATCH($G$5,'Definición técnica de imagenes'!$A$1:$A$104,0)-1,1,COUNTIF('Definición técnica de imagenes'!$A$3:$A$102,$G$5),5),5,FALSE),'Definición técnica de imagenes'!$F$16),"")</f>
        <v>#N/A</v>
      </c>
      <c r="H19" s="13" t="e">
        <f t="shared" ca="1" si="5"/>
        <v>#N/A</v>
      </c>
      <c r="I19" s="13" t="e">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#N/A</v>
      </c>
      <c r="J19" s="67" t="s">
        <v>211</v>
      </c>
      <c r="K19" s="68"/>
      <c r="O19" s="2" t="str">
        <f>'Definición técnica de imagenes'!A31</f>
        <v>F10</v>
      </c>
    </row>
    <row r="20" spans="1:15" s="11" customFormat="1" ht="81" x14ac:dyDescent="0.25">
      <c r="A20" s="12" t="str">
        <f t="shared" si="6"/>
        <v>IMG11</v>
      </c>
      <c r="B20" s="62" t="s">
        <v>213</v>
      </c>
      <c r="C20" s="20" t="str">
        <f t="shared" si="0"/>
        <v>Recurso f4</v>
      </c>
      <c r="D20" s="63" t="s">
        <v>191</v>
      </c>
      <c r="E20" s="63"/>
      <c r="F20" s="13" t="e">
        <f t="shared" ca="1" si="4"/>
        <v>#N/A</v>
      </c>
      <c r="G20" s="13" t="e">
        <f ca="1">IF($F20&lt;&gt;"",IF($G$4="Recurso",VLOOKUP($E20,OFFSET('Definición técnica de imagenes'!$A$1,MATCH($G$5,'Definición técnica de imagenes'!$A$1:$A$104,0)-1,1,COUNTIF('Definición técnica de imagenes'!$A$3:$A$102,$G$5),5),5,FALSE),'Definición técnica de imagenes'!$F$16),"")</f>
        <v>#N/A</v>
      </c>
      <c r="H20" s="13" t="e">
        <f t="shared" ca="1" si="5"/>
        <v>#N/A</v>
      </c>
      <c r="I20" s="13" t="e">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#N/A</v>
      </c>
      <c r="J20" s="64" t="s">
        <v>214</v>
      </c>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Cesare</cp:lastModifiedBy>
  <dcterms:created xsi:type="dcterms:W3CDTF">2014-07-01T23:43:25Z</dcterms:created>
  <dcterms:modified xsi:type="dcterms:W3CDTF">2016-01-19T17:21:14Z</dcterms:modified>
</cp:coreProperties>
</file>