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PLANETA\PLANETA\Grado 8\Guion 08_0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040" windowHeight="879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H14" i="1" l="1"/>
  <c r="F14" i="1"/>
  <c r="G14" i="1" s="1"/>
  <c r="A15" i="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<sst xmlns="http://schemas.openxmlformats.org/spreadsheetml/2006/main" count="395" uniqueCount="208">
  <si>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</si>
  <si>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</si>
  <si>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</si>
  <si>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</si>
  <si>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</si>
  <si>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</si>
  <si>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</si>
  <si>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</si>
  <si>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</si>
  <si>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</si>
  <si>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</si>
  <si>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</si>
  <si>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</si>
  <si>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</si>
  <si>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</si>
  <si>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</si>
  <si>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</si>
  <si>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</si>
  <si>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</si>
  <si>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</si>
  <si>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</si>
  <si>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</si>
  <si>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</si>
  <si>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</si>
  <si>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</si>
  <si>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</si>
  <si>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</si>
  <si>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</si>
  <si>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</si>
  <si>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</si>
  <si>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</si>
  <si>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</si>
  <si>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</si>
  <si>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</si>
  <si>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</si>
  <si>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</si>
  <si>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</si>
  <si>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</si>
  <si>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</si>
  <si>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</si>
  <si>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</si>
  <si>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</si>
  <si>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</si>
  <si>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</si>
  <si>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</si>
  <si>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</si>
  <si>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</si>
  <si>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</si>
  <si>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</si>
  <si>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</si>
  <si>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</si>
  <si>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</si>
  <si>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</si>
  <si>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</si>
  <si>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</si>
  <si>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</si>
  <si>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</si>
  <si>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</si>
  <si>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</si>
  <si>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</si>
  <si>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</si>
  <si>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</si>
  <si>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</si>
  <si>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</si>
  <si>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</si>
  <si>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</si>
  <si>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</si>
  <si>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</si>
  <si>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</si>
  <si>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</si>
  <si>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</si>
  <si>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</si>
  <si>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</si>
  <si>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</si>
  <si>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</si>
  <si>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</si>
  <si>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</si>
  <si>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</si>
  <si>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</si>
  <si>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</si>
  <si>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</si>
  <si>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</si>
  <si>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</si>
  <si>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</si>
  <si>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</si>
  <si>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</si>
  <si>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</si>
  <si>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</si>
  <si>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</si>
  <si>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</si>
  <si>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</si>
  <si>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</si>
  <si>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</si>
  <si>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</si>
  <si>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</si>
  <si>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</si>
  <si>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</si>
  <si>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</si>
  <si>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</si>
  <si>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</si>
  <si>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</si>
  <si>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</si>
  <si>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</si>
  <si>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</si>
  <si>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</si>
  <si>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</si>
  <si>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</si>
  <si>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</si>
  <si>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</si>
  <si>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</si>
  <si>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</si>
  <si>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</si>
  <si>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</si>
  <si>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</si>
  <si>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</si>
  <si>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</si>
  <si>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</si>
  <si>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</si>
  <si>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</si>
  <si>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</si>
  <si>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</si>
  <si>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</si>
  <si>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</si>
  <si>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</si>
  <si>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</si>
  <si>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</si>
  <si>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</si>
  <si>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</si>
  <si>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</si>
  <si>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</si>
  <si>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</si>
  <si>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</si>
  <si>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</si>
  <si>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</si>
  <si>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</si>
  <si>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</si>
  <si>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</si>
  <si>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</si>
  <si>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</si>
  <si>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</si>
  <si>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</si>
  <si>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</si>
  <si>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</si>
  <si>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</si>
  <si>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</si>
  <si>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</si>
  <si>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</si>
  <si>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</si>
  <si>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</si>
  <si>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</si>
  <si>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</si>
  <si>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</si>
  <si>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</si>
  <si>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</si>
  <si>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</si>
  <si>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</si>
  <si>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</si>
  <si>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</si>
  <si>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</si>
  <si>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</si>
  <si>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</si>
  <si>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</si>
  <si>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</si>
  <si>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</si>
  <si>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</si>
  <si>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</si>
  <si>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</si>
  <si>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</si>
  <si>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</si>
  <si>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</si>
  <si>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</si>
  <si>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</si>
  <si>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</si>
  <si>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</si>
  <si>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</si>
  <si>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</si>
  <si>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</si>
  <si>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</si>
  <si>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</si>
  <si>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</si>
  <si>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</si>
  <si>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</si>
  <si>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</si>
  <si>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</si>
  <si>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</si>
  <si>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</si>
  <si>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</si>
  <si>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Restauración, el liberalismo y los nacionalismos</t>
  </si>
  <si>
    <t>Nathalia Castañeda</t>
  </si>
  <si>
    <t>CS_08_03_CO</t>
  </si>
  <si>
    <t>Cuaderno de Estudio</t>
  </si>
  <si>
    <t>http://profesores.aulaplaneta.com/DNNPlayerPackages/Package12189/InfoGuion/cuadernoestudio/images_xml/CS_10_02_img1_zoom.jpg</t>
  </si>
  <si>
    <t>Ilustración</t>
  </si>
  <si>
    <t>La batalla de Leipzig</t>
  </si>
  <si>
    <t>http://profesores.aulaplaneta.com/DNNPlayerPackages/Package12189/InfoGuion/cuadernoestudio/images_xml/CS_10_02_img2_zoom.jpg</t>
  </si>
  <si>
    <t>La Santa Alianza</t>
  </si>
  <si>
    <t>http://profesores.aulaplaneta.com/DNNPlayerPackages/Package12189/InfoGuion/cuadernoestudio/images_xml/CS_10_02_img3_zoom.jpg</t>
  </si>
  <si>
    <t>Alexis de Tocqueville </t>
  </si>
  <si>
    <t>http://profesores.aulaplaneta.com/DNNPlayerPackages/Package12189/InfoGuion/cuadernoestudio/images_xml/CS_10_02_img5_zoom.jpg</t>
  </si>
  <si>
    <t>La matanza de Quíos</t>
  </si>
  <si>
    <t>http://profesores.aulaplaneta.com/DNNPlayerPackages/Package12189/InfoGuion/cuadernoestudio/images_xml/CS_10_02_img6_zoom.jpg</t>
  </si>
  <si>
    <r>
      <t xml:space="preserve">La libertad guiando al pueblo </t>
    </r>
    <r>
      <rPr>
        <sz val="12"/>
        <color rgb="FF000000"/>
        <rFont val="Times New Roman"/>
        <family val="1"/>
      </rPr>
      <t>(1830)</t>
    </r>
  </si>
  <si>
    <t>http://profesores.aulaplaneta.com/DNNPlayerPackages/Package12189/InfoGuion/cuadernoestudio/images_xml/CS_10_02_img7_zoom.jpg</t>
  </si>
  <si>
    <t>Revolución en París</t>
  </si>
  <si>
    <t>http://profesores.aulaplaneta.com/DNNPlayerPackages/Package12189/InfoGuion/cuadernoestudio/images_xml/CS_10_02_img8_zoom.jpg</t>
  </si>
  <si>
    <t>Giuseppe Garibaldi </t>
  </si>
  <si>
    <t>http://profesores.aulaplaneta.com/DNNPlayerPackages/Package12189/InfoGuion/cuadernoestudio/images_xml/CS_10_02_img9_zoom.jpg</t>
  </si>
  <si>
    <t>Guerra franco-prusiana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</si>
</sst>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Times New Roman"/>
      <family val="1"/>
    </font>
    <font>
      <i/>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xf numFmtId="0" fontId="25"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6" activePane="bottomLeft" state="frozen"/>
      <selection pane="bottomLeft" activeCell="B18" sqref="B18"/>
    </sheetView>
  </sheetViews>
  <sheetFormatPr baseColWidth="10" defaultColWidth="10.8984375" defaultRowHeight="13.2" x14ac:dyDescent="0.25"/>
  <cols>
    <col min="1" max="1" width="7" style="2" customWidth="1"/>
    <col min="2" max="2" width="32.296875" style="2" customWidth="1"/>
    <col min="3" max="3" width="24.296875" style="2" customWidth="1"/>
    <col min="4" max="4" width="20.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 xml:space="preserve">Ubicación de la imagen en el recurso </v>
      </c>
    </row>
    <row r="2" spans="1:16" ht="15.6" x14ac:dyDescent="0.3">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6" x14ac:dyDescent="0.3">
      <c r="A3" s="1"/>
      <c r="B3" s="4" t="s">
        <v>8</v>
      </c>
      <c r="C3" s="87">
        <v>8</v>
      </c>
      <c r="D3" s="88"/>
      <c r="F3" s="80">
        <v>42305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7" t="s">
        <v>187</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52.8" x14ac:dyDescent="0.3">
      <c r="A10" s="12" t="str">
        <f>IF(OR(B10&lt;&gt;"",J10&lt;&gt;""),"IMG01","")</f>
        <v>IMG01</v>
      </c>
      <c r="B10" s="62" t="s">
        <v>191</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CS_08_03_CO_IMG01_small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CS_08_03_CO_IMG01_zoom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109" t="s">
        <v>193</v>
      </c>
      <c r="K10" s="64"/>
      <c r="O10" s="2" t="str">
        <f>'Definición técnica de imagenes'!A12</f>
        <v>M12D</v>
      </c>
    </row>
    <row r="11" spans="1:16" s="11" customFormat="1" ht="53.4" customHeight="1" x14ac:dyDescent="0.3">
      <c r="A11" s="12" t="str">
        <f t="shared" ref="A11:A18" si="3">IF(OR(B11&lt;&gt;"",J11&lt;&gt;""),CONCATENATE(LEFT(A10,3),IF(MID(A10,4,2)+1&lt;10,CONCATENATE("0",MID(A10,4,2)+1))),"")</f>
        <v>IMG02</v>
      </c>
      <c r="B11" s="62" t="s">
        <v>194</v>
      </c>
      <c r="C11" s="20" t="str">
        <f t="shared" si="0"/>
        <v>Cuaderno de Estudio</v>
      </c>
      <c r="D11" s="63" t="s">
        <v>192</v>
      </c>
      <c r="E11" s="63" t="s">
        <v>153</v>
      </c>
      <c r="F11" s="13" t="str">
        <f t="shared" ref="F11:F74" si="4">IF(OR(B11&lt;&gt;"",J11&lt;&gt;""),CONCATENATE($C$7,"_",$A11,IF($G$4="Cuaderno de Estudio","_small",CONCATENATE(IF(I11="","","n"),IF(LEFT($G$5,1)="F",".jpg",".png")))),"")</f>
        <v>CS_08_03_CO_IMG02_small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CS_08_03_CO_IMG02_zoom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109" t="s">
        <v>195</v>
      </c>
      <c r="K11" s="65"/>
      <c r="O11" s="2" t="str">
        <f>'Definición técnica de imagenes'!A13</f>
        <v>M101</v>
      </c>
    </row>
    <row r="12" spans="1:16" s="11" customFormat="1" ht="55.8" customHeight="1" x14ac:dyDescent="0.3">
      <c r="A12" s="12" t="str">
        <f t="shared" si="3"/>
        <v>IMG03</v>
      </c>
      <c r="B12" s="62" t="s">
        <v>196</v>
      </c>
      <c r="C12" s="20" t="str">
        <f t="shared" si="0"/>
        <v>Cuaderno de Estudio</v>
      </c>
      <c r="D12" s="63" t="s">
        <v>192</v>
      </c>
      <c r="E12" s="63" t="s">
        <v>154</v>
      </c>
      <c r="F12" s="13" t="str">
        <f t="shared" si="4"/>
        <v>CS_08_03_CO_IMG03_small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CS_08_03_CO_IMG03_zoom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109" t="s">
        <v>197</v>
      </c>
      <c r="K12" s="64"/>
      <c r="O12" s="2" t="str">
        <f>'Definición técnica de imagenes'!A18</f>
        <v>Diaporama F1</v>
      </c>
    </row>
    <row r="13" spans="1:16" s="11" customFormat="1" ht="50.4" customHeight="1" x14ac:dyDescent="0.3">
      <c r="A13" s="12" t="str">
        <f t="shared" si="3"/>
        <v>IMG04</v>
      </c>
      <c r="B13" s="62" t="s">
        <v>198</v>
      </c>
      <c r="C13" s="20" t="str">
        <f t="shared" si="0"/>
        <v>Cuaderno de Estudio</v>
      </c>
      <c r="D13" s="63" t="s">
        <v>192</v>
      </c>
      <c r="E13" s="63" t="s">
        <v>154</v>
      </c>
      <c r="F13" s="13" t="str">
        <f t="shared" si="4"/>
        <v>CS_08_03_CO_IMG04_small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CS_08_03_CO_IMG04_zoom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110" t="s">
        <v>199</v>
      </c>
      <c r="K13" s="64"/>
      <c r="O13" s="2" t="str">
        <f>'Definición técnica de imagenes'!A19</f>
        <v>F4</v>
      </c>
    </row>
    <row r="14" spans="1:16" s="11" customFormat="1" ht="52.8" x14ac:dyDescent="0.3">
      <c r="A14" s="12" t="str">
        <f t="shared" si="3"/>
        <v>IMG05</v>
      </c>
      <c r="B14" s="62" t="s">
        <v>200</v>
      </c>
      <c r="C14" s="20" t="str">
        <f t="shared" si="0"/>
        <v>Cuaderno de Estudio</v>
      </c>
      <c r="D14" s="63" t="s">
        <v>192</v>
      </c>
      <c r="E14" s="63" t="s">
        <v>153</v>
      </c>
      <c r="F14" s="13" t="str">
        <f t="shared" si="4"/>
        <v>CS_08_03_CO_IMG05_small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CS_08_03_CO_IMG05_zoom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110" t="s">
        <v>201</v>
      </c>
      <c r="K14" s="64"/>
      <c r="O14" s="2" t="str">
        <f>'Definición técnica de imagenes'!A22</f>
        <v>F6</v>
      </c>
    </row>
    <row r="15" spans="1:16" s="11" customFormat="1" ht="52.8" x14ac:dyDescent="0.3">
      <c r="A15" s="12" t="str">
        <f t="shared" si="3"/>
        <v>IMG06</v>
      </c>
      <c r="B15" s="62" t="s">
        <v>202</v>
      </c>
      <c r="C15" s="20" t="str">
        <f t="shared" si="0"/>
        <v>Cuaderno de Estudio</v>
      </c>
      <c r="D15" s="63" t="s">
        <v>192</v>
      </c>
      <c r="E15" s="63" t="s">
        <v>153</v>
      </c>
      <c r="F15" s="13" t="str">
        <f t="shared" si="4"/>
        <v>CS_08_03_CO_IMG06_small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CS_08_03_CO_IMG06_zoom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109" t="s">
        <v>203</v>
      </c>
      <c r="K15" s="66"/>
      <c r="O15" s="2" t="str">
        <f>'Definición técnica de imagenes'!A24</f>
        <v>F6B</v>
      </c>
    </row>
    <row r="16" spans="1:16" s="11" customFormat="1" ht="52.8" x14ac:dyDescent="0.3">
      <c r="A16" s="12" t="str">
        <f t="shared" si="3"/>
        <v>IMG07</v>
      </c>
      <c r="B16" s="62" t="s">
        <v>204</v>
      </c>
      <c r="C16" s="20" t="str">
        <f t="shared" si="0"/>
        <v>Cuaderno de Estudio</v>
      </c>
      <c r="D16" s="63" t="s">
        <v>192</v>
      </c>
      <c r="E16" s="63" t="s">
        <v>154</v>
      </c>
      <c r="F16" s="13" t="str">
        <f t="shared" si="4"/>
        <v>CS_08_03_CO_IMG07_small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CS_08_03_CO_IMG07_zoom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109" t="s">
        <v>205</v>
      </c>
      <c r="K16" s="68"/>
      <c r="O16" s="2" t="str">
        <f>'Definición técnica de imagenes'!A25</f>
        <v>F7</v>
      </c>
    </row>
    <row r="17" spans="1:15" s="11" customFormat="1" ht="52.8" x14ac:dyDescent="0.3">
      <c r="A17" s="12" t="str">
        <f t="shared" si="3"/>
        <v>IMG08</v>
      </c>
      <c r="B17" s="62" t="s">
        <v>206</v>
      </c>
      <c r="C17" s="20" t="str">
        <f t="shared" si="0"/>
        <v>Cuaderno de Estudio</v>
      </c>
      <c r="D17" s="63" t="s">
        <v>192</v>
      </c>
      <c r="E17" s="63" t="s">
        <v>153</v>
      </c>
      <c r="F17" s="13" t="str">
        <f t="shared" si="4"/>
        <v>CS_08_03_CO_IMG08_small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CS_08_03_CO_IMG08_zoom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109" t="s">
        <v>207</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3.8"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A9" sqref="A9"/>
    </sheetView>
  </sheetViews>
  <sheetFormatPr baseColWidth="10" defaultColWidth="11" defaultRowHeight="15.6" x14ac:dyDescent="0.3"/>
  <cols>
    <col min="1" max="1" width="72.19921875" style="22" customWidth="1"/>
    <col min="2" max="2" width="11" style="22"/>
    <col min="3" max="3" width="13.796875" style="22" customWidth="1"/>
    <col min="4" max="4" width="11.296875" style="22" customWidth="1"/>
    <col min="5" max="7" width="11" style="22"/>
    <col min="8" max="11" width="11" style="22" hidden="1" customWidth="1"/>
    <col min="12" max="16384" width="11" style="22"/>
  </cols>
  <sheetData>
    <row r="1" spans="1:11" ht="16.2" thickBot="1" x14ac:dyDescent="0.35">
      <c r="A1" s="93" t="s">
        <v>38</v>
      </c>
      <c r="B1" s="94"/>
      <c r="C1" s="94"/>
      <c r="D1" s="94"/>
      <c r="E1" s="94"/>
      <c r="F1" s="95"/>
    </row>
    <row r="2" spans="1:11" x14ac:dyDescent="0.3">
      <c r="A2" s="30" t="s">
        <v>42</v>
      </c>
      <c r="B2" s="31"/>
      <c r="C2" s="96" t="s">
        <v>13</v>
      </c>
      <c r="D2" s="97"/>
      <c r="E2" s="98"/>
      <c r="F2" s="32"/>
    </row>
    <row r="3" spans="1:11" ht="62.4" x14ac:dyDescent="0.3">
      <c r="A3" s="33" t="s">
        <v>43</v>
      </c>
      <c r="B3" s="31"/>
      <c r="C3" s="102" t="s">
        <v>14</v>
      </c>
      <c r="D3" s="103"/>
      <c r="E3" s="104"/>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5" t="str">
        <f>CONCATENATE(H21,"_",I21,"_",J21,"_CO")</f>
        <v>LE_07_04_CO</v>
      </c>
      <c r="E5" s="106"/>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1" t="str">
        <f>CONCATENATE("SolicitudGrafica_",D5,".xls")</f>
        <v>SolicitudGrafica_LE_07_04_CO.xls</v>
      </c>
      <c r="E7" s="91"/>
      <c r="F7" s="92"/>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3" t="s">
        <v>41</v>
      </c>
      <c r="B13" s="94"/>
      <c r="C13" s="94"/>
      <c r="D13" s="94"/>
      <c r="E13" s="94"/>
      <c r="F13" s="95"/>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6" t="s">
        <v>49</v>
      </c>
      <c r="D15" s="97"/>
      <c r="E15" s="97"/>
      <c r="F15" s="98"/>
      <c r="J15" s="22">
        <v>12</v>
      </c>
      <c r="K15" s="22">
        <v>12</v>
      </c>
    </row>
    <row r="16" spans="1:11" ht="67.05"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9" t="str">
        <f>CONCATENATE(H21,"_",I21,"_",J21,"_",K45)</f>
        <v>LE_07_04_REC10</v>
      </c>
      <c r="E17" s="100"/>
      <c r="F17" s="101"/>
      <c r="J17" s="22">
        <v>14</v>
      </c>
      <c r="K17" s="22">
        <v>14</v>
      </c>
    </row>
    <row r="18" spans="1:11" ht="78.599999999999994" thickBot="1" x14ac:dyDescent="0.35">
      <c r="A18" s="33" t="s">
        <v>48</v>
      </c>
      <c r="B18" s="31"/>
      <c r="C18" s="59" t="s">
        <v>120</v>
      </c>
      <c r="D18" s="91" t="str">
        <f>CONCATENATE("SolicitudGrafica_",D17,".xls")</f>
        <v>SolicitudGrafica_LE_07_04_REC10.xls</v>
      </c>
      <c r="E18" s="91"/>
      <c r="F18" s="92"/>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C16" sqref="C16"/>
    </sheetView>
  </sheetViews>
  <sheetFormatPr baseColWidth="10" defaultColWidth="10.796875" defaultRowHeight="15.6" x14ac:dyDescent="0.3"/>
  <cols>
    <col min="1" max="1" width="21" style="22" customWidth="1"/>
    <col min="2" max="2" width="24.19921875" style="22" customWidth="1"/>
    <col min="3" max="3" width="16.8984375" style="22" customWidth="1"/>
    <col min="4" max="4" width="12.69921875" style="22" customWidth="1"/>
    <col min="5" max="5" width="6.796875" style="22" customWidth="1"/>
    <col min="6" max="6" width="12.796875" style="22" customWidth="1"/>
    <col min="7" max="7" width="12.69921875" style="22" customWidth="1"/>
    <col min="8" max="8" width="24.5" style="22" customWidth="1"/>
    <col min="9" max="9" width="27.19921875" style="22" customWidth="1"/>
    <col min="10" max="10" width="44.5" style="22" customWidth="1"/>
    <col min="11" max="16384" width="10.796875" style="22"/>
  </cols>
  <sheetData>
    <row r="1" spans="1:10" x14ac:dyDescent="0.3">
      <c r="A1" s="108" t="s">
        <v>56</v>
      </c>
      <c r="B1" s="108" t="s">
        <v>149</v>
      </c>
      <c r="C1" s="108" t="s">
        <v>63</v>
      </c>
      <c r="D1" s="108" t="s">
        <v>64</v>
      </c>
      <c r="E1" s="108" t="s">
        <v>5</v>
      </c>
      <c r="F1" s="108" t="s">
        <v>65</v>
      </c>
      <c r="G1" s="108" t="s">
        <v>66</v>
      </c>
      <c r="H1" s="107" t="s">
        <v>68</v>
      </c>
      <c r="I1" s="107"/>
    </row>
    <row r="2" spans="1:10" x14ac:dyDescent="0.3">
      <c r="A2" s="108"/>
      <c r="B2" s="108"/>
      <c r="C2" s="108"/>
      <c r="D2" s="108"/>
      <c r="E2" s="108"/>
      <c r="F2" s="108"/>
      <c r="G2" s="108"/>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Nathalia Castañeda Aponte</cp:lastModifiedBy>
  <dcterms:created xsi:type="dcterms:W3CDTF">2014-07-01T23:43:25Z</dcterms:created>
  <dcterms:modified xsi:type="dcterms:W3CDTF">2015-10-28T16:48:08Z</dcterms:modified>
</cp:coreProperties>
</file>