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lockStructure="1"/>
  <bookViews>
    <workbookView xWindow="0" yWindow="0" windowWidth="24200" windowHeight="11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1" l="1"/>
  <c r="K45" i="2"/>
  <c r="J21" i="2"/>
  <c r="I21" i="2"/>
  <c r="H21" i="2"/>
  <c r="D17" i="2"/>
  <c r="D18" i="2"/>
  <c r="I108" i="1"/>
  <c r="H108" i="1"/>
  <c r="F108" i="1"/>
  <c r="G108" i="1"/>
  <c r="C108" i="1"/>
  <c r="A108" i="1"/>
  <c r="I107" i="1"/>
  <c r="H107" i="1"/>
  <c r="F107" i="1"/>
  <c r="G107" i="1"/>
  <c r="C107" i="1"/>
  <c r="A107" i="1"/>
  <c r="I106" i="1"/>
  <c r="H106" i="1"/>
  <c r="F106" i="1"/>
  <c r="G106" i="1"/>
  <c r="C106" i="1"/>
  <c r="A106" i="1"/>
  <c r="I105" i="1"/>
  <c r="H105" i="1"/>
  <c r="F105" i="1"/>
  <c r="G105" i="1"/>
  <c r="C105" i="1"/>
  <c r="A105" i="1"/>
  <c r="I104" i="1"/>
  <c r="H104" i="1"/>
  <c r="F104" i="1"/>
  <c r="G104" i="1"/>
  <c r="C104" i="1"/>
  <c r="A104" i="1"/>
  <c r="I103" i="1"/>
  <c r="H103" i="1"/>
  <c r="F103" i="1"/>
  <c r="G103" i="1"/>
  <c r="C103" i="1"/>
  <c r="A103" i="1"/>
  <c r="I102" i="1"/>
  <c r="H102" i="1"/>
  <c r="F102" i="1"/>
  <c r="G102" i="1"/>
  <c r="C102" i="1"/>
  <c r="A102" i="1"/>
  <c r="I101" i="1"/>
  <c r="H101" i="1"/>
  <c r="F101" i="1"/>
  <c r="G101" i="1"/>
  <c r="C101" i="1"/>
  <c r="A101" i="1"/>
  <c r="I100" i="1"/>
  <c r="H100" i="1"/>
  <c r="F100" i="1"/>
  <c r="G100" i="1"/>
  <c r="C100" i="1"/>
  <c r="A100" i="1"/>
  <c r="I99" i="1"/>
  <c r="H99" i="1"/>
  <c r="F99" i="1"/>
  <c r="G99" i="1"/>
  <c r="C99" i="1"/>
  <c r="A99" i="1"/>
  <c r="I98" i="1"/>
  <c r="H98" i="1"/>
  <c r="F98" i="1"/>
  <c r="G98" i="1"/>
  <c r="C98" i="1"/>
  <c r="A98" i="1"/>
  <c r="I97" i="1"/>
  <c r="H97" i="1"/>
  <c r="F97" i="1"/>
  <c r="G97" i="1"/>
  <c r="C97" i="1"/>
  <c r="A97" i="1"/>
  <c r="I96" i="1"/>
  <c r="H96" i="1"/>
  <c r="F96" i="1"/>
  <c r="G96" i="1"/>
  <c r="C96" i="1"/>
  <c r="A96" i="1"/>
  <c r="I95" i="1"/>
  <c r="H95" i="1"/>
  <c r="F95" i="1"/>
  <c r="G95" i="1"/>
  <c r="C95" i="1"/>
  <c r="A95" i="1"/>
  <c r="I94" i="1"/>
  <c r="H94" i="1"/>
  <c r="F94" i="1"/>
  <c r="G94" i="1"/>
  <c r="C94" i="1"/>
  <c r="A94" i="1"/>
  <c r="I93" i="1"/>
  <c r="H93" i="1"/>
  <c r="F93" i="1"/>
  <c r="G93" i="1"/>
  <c r="C93" i="1"/>
  <c r="A93" i="1"/>
  <c r="I92" i="1"/>
  <c r="H92" i="1"/>
  <c r="F92" i="1"/>
  <c r="G92" i="1"/>
  <c r="C92" i="1"/>
  <c r="A92" i="1"/>
  <c r="I91" i="1"/>
  <c r="H91" i="1"/>
  <c r="F91" i="1"/>
  <c r="G91" i="1"/>
  <c r="C91" i="1"/>
  <c r="A91" i="1"/>
  <c r="I90" i="1"/>
  <c r="H90" i="1"/>
  <c r="F90" i="1"/>
  <c r="G90" i="1"/>
  <c r="C90" i="1"/>
  <c r="A90" i="1"/>
  <c r="I89" i="1"/>
  <c r="H89" i="1"/>
  <c r="F89" i="1"/>
  <c r="G89" i="1"/>
  <c r="C89" i="1"/>
  <c r="A89" i="1"/>
  <c r="I88" i="1"/>
  <c r="H88" i="1"/>
  <c r="F88" i="1"/>
  <c r="G88" i="1"/>
  <c r="C88" i="1"/>
  <c r="A88" i="1"/>
  <c r="I87" i="1"/>
  <c r="H87" i="1"/>
  <c r="F87" i="1"/>
  <c r="G87" i="1"/>
  <c r="C87" i="1"/>
  <c r="A87" i="1"/>
  <c r="I86" i="1"/>
  <c r="H86" i="1"/>
  <c r="F86" i="1"/>
  <c r="G86" i="1"/>
  <c r="C86" i="1"/>
  <c r="A86" i="1"/>
  <c r="I85" i="1"/>
  <c r="H85" i="1"/>
  <c r="F85" i="1"/>
  <c r="G85" i="1"/>
  <c r="C85" i="1"/>
  <c r="A85" i="1"/>
  <c r="I84" i="1"/>
  <c r="H84" i="1"/>
  <c r="F84" i="1"/>
  <c r="G84" i="1"/>
  <c r="C84" i="1"/>
  <c r="A84" i="1"/>
  <c r="I83" i="1"/>
  <c r="H83" i="1"/>
  <c r="F83" i="1"/>
  <c r="G83" i="1"/>
  <c r="C83" i="1"/>
  <c r="A83" i="1"/>
  <c r="I82" i="1"/>
  <c r="H82" i="1"/>
  <c r="F82" i="1"/>
  <c r="G82" i="1"/>
  <c r="C82" i="1"/>
  <c r="A82" i="1"/>
  <c r="I81" i="1"/>
  <c r="H81" i="1"/>
  <c r="F81" i="1"/>
  <c r="G81" i="1"/>
  <c r="C81" i="1"/>
  <c r="A81" i="1"/>
  <c r="I80" i="1"/>
  <c r="H80" i="1"/>
  <c r="F80" i="1"/>
  <c r="G80" i="1"/>
  <c r="C80" i="1"/>
  <c r="A80" i="1"/>
  <c r="I79" i="1"/>
  <c r="H79" i="1"/>
  <c r="F79" i="1"/>
  <c r="G79" i="1"/>
  <c r="C79" i="1"/>
  <c r="A79" i="1"/>
  <c r="I78" i="1"/>
  <c r="H78" i="1"/>
  <c r="F78" i="1"/>
  <c r="G78" i="1"/>
  <c r="C78" i="1"/>
  <c r="A78" i="1"/>
  <c r="I77" i="1"/>
  <c r="H77" i="1"/>
  <c r="F77" i="1"/>
  <c r="G77" i="1"/>
  <c r="C77" i="1"/>
  <c r="A77" i="1"/>
  <c r="I76" i="1"/>
  <c r="H76" i="1"/>
  <c r="F76" i="1"/>
  <c r="G76" i="1"/>
  <c r="C76" i="1"/>
  <c r="A76" i="1"/>
  <c r="I75" i="1"/>
  <c r="H75" i="1"/>
  <c r="F75" i="1"/>
  <c r="G75" i="1"/>
  <c r="C75" i="1"/>
  <c r="A75" i="1"/>
  <c r="I74" i="1"/>
  <c r="H74" i="1"/>
  <c r="F74" i="1"/>
  <c r="G74" i="1"/>
  <c r="C74" i="1"/>
  <c r="A74" i="1"/>
  <c r="I73" i="1"/>
  <c r="H73" i="1"/>
  <c r="F73" i="1"/>
  <c r="G73" i="1"/>
  <c r="C73" i="1"/>
  <c r="A73" i="1"/>
  <c r="I72" i="1"/>
  <c r="H72" i="1"/>
  <c r="F72" i="1"/>
  <c r="G72" i="1"/>
  <c r="C72" i="1"/>
  <c r="A72" i="1"/>
  <c r="I71" i="1"/>
  <c r="H71" i="1"/>
  <c r="F71" i="1"/>
  <c r="G71" i="1"/>
  <c r="C71" i="1"/>
  <c r="A71" i="1"/>
  <c r="I70" i="1"/>
  <c r="H70" i="1"/>
  <c r="F70" i="1"/>
  <c r="G70" i="1"/>
  <c r="C70" i="1"/>
  <c r="A70" i="1"/>
  <c r="I69" i="1"/>
  <c r="H69" i="1"/>
  <c r="F69" i="1"/>
  <c r="G69" i="1"/>
  <c r="C69" i="1"/>
  <c r="A69" i="1"/>
  <c r="I68" i="1"/>
  <c r="H68" i="1"/>
  <c r="F68" i="1"/>
  <c r="G68" i="1"/>
  <c r="C68" i="1"/>
  <c r="A68" i="1"/>
  <c r="I67" i="1"/>
  <c r="H67" i="1"/>
  <c r="F67" i="1"/>
  <c r="G67" i="1"/>
  <c r="C67" i="1"/>
  <c r="A67" i="1"/>
  <c r="I66" i="1"/>
  <c r="H66" i="1"/>
  <c r="F66" i="1"/>
  <c r="G66" i="1"/>
  <c r="C66" i="1"/>
  <c r="A66" i="1"/>
  <c r="I65" i="1"/>
  <c r="H65" i="1"/>
  <c r="F65" i="1"/>
  <c r="G65" i="1"/>
  <c r="C65" i="1"/>
  <c r="A65" i="1"/>
  <c r="I64" i="1"/>
  <c r="H64" i="1"/>
  <c r="F64" i="1"/>
  <c r="G64" i="1"/>
  <c r="C64" i="1"/>
  <c r="A64" i="1"/>
  <c r="I63" i="1"/>
  <c r="H63" i="1"/>
  <c r="F63" i="1"/>
  <c r="G63" i="1"/>
  <c r="C63" i="1"/>
  <c r="A63" i="1"/>
  <c r="I62" i="1"/>
  <c r="H62" i="1"/>
  <c r="F62" i="1"/>
  <c r="G62" i="1"/>
  <c r="C62" i="1"/>
  <c r="A62" i="1"/>
  <c r="I61" i="1"/>
  <c r="H61" i="1"/>
  <c r="F61" i="1"/>
  <c r="G61" i="1"/>
  <c r="C61" i="1"/>
  <c r="A61" i="1"/>
  <c r="I60" i="1"/>
  <c r="H60" i="1"/>
  <c r="F60" i="1"/>
  <c r="G60" i="1"/>
  <c r="C60" i="1"/>
  <c r="A60" i="1"/>
  <c r="I59" i="1"/>
  <c r="H59" i="1"/>
  <c r="F59" i="1"/>
  <c r="G59" i="1"/>
  <c r="C59" i="1"/>
  <c r="A59" i="1"/>
  <c r="I58" i="1"/>
  <c r="H58" i="1"/>
  <c r="F58" i="1"/>
  <c r="G58" i="1"/>
  <c r="C58" i="1"/>
  <c r="A58" i="1"/>
  <c r="I57" i="1"/>
  <c r="H57" i="1"/>
  <c r="F57" i="1"/>
  <c r="G57" i="1"/>
  <c r="C57" i="1"/>
  <c r="A57" i="1"/>
  <c r="I56" i="1"/>
  <c r="H56" i="1"/>
  <c r="F56" i="1"/>
  <c r="G56" i="1"/>
  <c r="C56" i="1"/>
  <c r="A56" i="1"/>
  <c r="I55" i="1"/>
  <c r="H55" i="1"/>
  <c r="F55" i="1"/>
  <c r="G55" i="1"/>
  <c r="C55" i="1"/>
  <c r="A55" i="1"/>
  <c r="I54" i="1"/>
  <c r="H54" i="1"/>
  <c r="F54" i="1"/>
  <c r="G54" i="1"/>
  <c r="C54" i="1"/>
  <c r="A54" i="1"/>
  <c r="I53" i="1"/>
  <c r="H53" i="1"/>
  <c r="F53" i="1"/>
  <c r="G53" i="1"/>
  <c r="C53" i="1"/>
  <c r="A53" i="1"/>
  <c r="I52" i="1"/>
  <c r="H52" i="1"/>
  <c r="F52" i="1"/>
  <c r="G52" i="1"/>
  <c r="C52" i="1"/>
  <c r="A52" i="1"/>
  <c r="I51" i="1"/>
  <c r="H51" i="1"/>
  <c r="F51" i="1"/>
  <c r="G51" i="1"/>
  <c r="C51" i="1"/>
  <c r="A51" i="1"/>
  <c r="I50" i="1"/>
  <c r="H50" i="1"/>
  <c r="F50" i="1"/>
  <c r="G50" i="1"/>
  <c r="C50" i="1"/>
  <c r="A50" i="1"/>
  <c r="I49" i="1"/>
  <c r="H49" i="1"/>
  <c r="F49" i="1"/>
  <c r="G49" i="1"/>
  <c r="C49" i="1"/>
  <c r="A49" i="1"/>
  <c r="I48" i="1"/>
  <c r="H48" i="1"/>
  <c r="F48" i="1"/>
  <c r="G48" i="1"/>
  <c r="C48" i="1"/>
  <c r="A48" i="1"/>
  <c r="I47" i="1"/>
  <c r="H47" i="1"/>
  <c r="F47" i="1"/>
  <c r="G47" i="1"/>
  <c r="C47" i="1"/>
  <c r="A47" i="1"/>
  <c r="I46" i="1"/>
  <c r="H46" i="1"/>
  <c r="F46" i="1"/>
  <c r="G46" i="1"/>
  <c r="C46" i="1"/>
  <c r="A46" i="1"/>
  <c r="I45" i="1"/>
  <c r="H45" i="1"/>
  <c r="F45" i="1"/>
  <c r="G45" i="1"/>
  <c r="C45" i="1"/>
  <c r="A45" i="1"/>
  <c r="I44" i="1"/>
  <c r="H44" i="1"/>
  <c r="F44" i="1"/>
  <c r="G44" i="1"/>
  <c r="C44" i="1"/>
  <c r="A44" i="1"/>
  <c r="I43" i="1"/>
  <c r="H43" i="1"/>
  <c r="F43" i="1"/>
  <c r="G43" i="1"/>
  <c r="C43" i="1"/>
  <c r="A43" i="1"/>
  <c r="I42" i="1"/>
  <c r="H42" i="1"/>
  <c r="F42" i="1"/>
  <c r="G42" i="1"/>
  <c r="C42" i="1"/>
  <c r="A42" i="1"/>
  <c r="I41" i="1"/>
  <c r="H41" i="1"/>
  <c r="F41" i="1"/>
  <c r="G41" i="1"/>
  <c r="C41" i="1"/>
  <c r="A41" i="1"/>
  <c r="I40" i="1"/>
  <c r="H40" i="1"/>
  <c r="F40" i="1"/>
  <c r="G40" i="1"/>
  <c r="C40" i="1"/>
  <c r="A40" i="1"/>
  <c r="I39" i="1"/>
  <c r="H39" i="1"/>
  <c r="F39" i="1"/>
  <c r="G39" i="1"/>
  <c r="C39" i="1"/>
  <c r="A39" i="1"/>
  <c r="I38" i="1"/>
  <c r="H38" i="1"/>
  <c r="F38" i="1"/>
  <c r="G38" i="1"/>
  <c r="C38" i="1"/>
  <c r="A38" i="1"/>
  <c r="I37" i="1"/>
  <c r="H37" i="1"/>
  <c r="F37" i="1"/>
  <c r="G37" i="1"/>
  <c r="C37" i="1"/>
  <c r="A37" i="1"/>
  <c r="I36" i="1"/>
  <c r="H36" i="1"/>
  <c r="F36" i="1"/>
  <c r="G36" i="1"/>
  <c r="C36" i="1"/>
  <c r="A36" i="1"/>
  <c r="I35" i="1"/>
  <c r="H35" i="1"/>
  <c r="F35" i="1"/>
  <c r="G35" i="1"/>
  <c r="C35" i="1"/>
  <c r="A35" i="1"/>
  <c r="I34" i="1"/>
  <c r="H34" i="1"/>
  <c r="F34" i="1"/>
  <c r="G34" i="1"/>
  <c r="C34" i="1"/>
  <c r="A34" i="1"/>
  <c r="I33" i="1"/>
  <c r="H33" i="1"/>
  <c r="F33" i="1"/>
  <c r="G33" i="1"/>
  <c r="C33" i="1"/>
  <c r="A33" i="1"/>
  <c r="I32" i="1"/>
  <c r="H32" i="1"/>
  <c r="F32" i="1"/>
  <c r="G32" i="1"/>
  <c r="C32" i="1"/>
  <c r="A32" i="1"/>
  <c r="I31" i="1"/>
  <c r="H31" i="1"/>
  <c r="F31" i="1"/>
  <c r="G31" i="1"/>
  <c r="C31" i="1"/>
  <c r="A31" i="1"/>
  <c r="I30" i="1"/>
  <c r="H30" i="1"/>
  <c r="F30" i="1"/>
  <c r="G30" i="1"/>
  <c r="C30" i="1"/>
  <c r="A30" i="1"/>
  <c r="I29" i="1"/>
  <c r="H29" i="1"/>
  <c r="F29" i="1"/>
  <c r="G29" i="1"/>
  <c r="C29" i="1"/>
  <c r="A29" i="1"/>
  <c r="I28" i="1"/>
  <c r="H28" i="1"/>
  <c r="F28" i="1"/>
  <c r="G28" i="1"/>
  <c r="C28" i="1"/>
  <c r="A28" i="1"/>
  <c r="I27" i="1"/>
  <c r="H27" i="1"/>
  <c r="F27" i="1"/>
  <c r="G27" i="1"/>
  <c r="C27" i="1"/>
  <c r="A27" i="1"/>
  <c r="I26" i="1"/>
  <c r="H26" i="1"/>
  <c r="F26" i="1"/>
  <c r="G26" i="1"/>
  <c r="C26" i="1"/>
  <c r="A26" i="1"/>
  <c r="I25" i="1"/>
  <c r="H25" i="1"/>
  <c r="F25" i="1"/>
  <c r="G25" i="1"/>
  <c r="C25" i="1"/>
  <c r="A25" i="1"/>
  <c r="O24" i="1"/>
  <c r="I24" i="1"/>
  <c r="H24" i="1"/>
  <c r="F24" i="1"/>
  <c r="G24" i="1"/>
  <c r="C24" i="1"/>
  <c r="A24" i="1"/>
  <c r="O23" i="1"/>
  <c r="I23" i="1"/>
  <c r="H23" i="1"/>
  <c r="F23" i="1"/>
  <c r="G23" i="1"/>
  <c r="C23" i="1"/>
  <c r="A23" i="1"/>
  <c r="O22" i="1"/>
  <c r="I22" i="1"/>
  <c r="H22" i="1"/>
  <c r="F22" i="1"/>
  <c r="G22" i="1"/>
  <c r="C22" i="1"/>
  <c r="A22" i="1"/>
  <c r="O21" i="1"/>
  <c r="I21" i="1"/>
  <c r="H21" i="1"/>
  <c r="F21" i="1"/>
  <c r="G21" i="1"/>
  <c r="C21" i="1"/>
  <c r="A21" i="1"/>
  <c r="O20" i="1"/>
  <c r="I20" i="1"/>
  <c r="H20" i="1"/>
  <c r="F20" i="1"/>
  <c r="G20" i="1"/>
  <c r="C20" i="1"/>
  <c r="A20" i="1"/>
  <c r="O19" i="1"/>
  <c r="I19" i="1"/>
  <c r="H19" i="1"/>
  <c r="F19" i="1"/>
  <c r="G19" i="1"/>
  <c r="C19" i="1"/>
  <c r="A19" i="1"/>
  <c r="O18" i="1"/>
  <c r="I18" i="1"/>
  <c r="H18" i="1"/>
  <c r="F18" i="1"/>
  <c r="G18" i="1"/>
  <c r="C18" i="1"/>
  <c r="A18" i="1"/>
  <c r="O17" i="1"/>
  <c r="I17" i="1"/>
  <c r="H17" i="1"/>
  <c r="F17" i="1"/>
  <c r="G17" i="1"/>
  <c r="C17" i="1"/>
  <c r="A17" i="1"/>
  <c r="O16" i="1"/>
  <c r="I16" i="1"/>
  <c r="H16" i="1"/>
  <c r="F16" i="1"/>
  <c r="G16" i="1"/>
  <c r="C16" i="1"/>
  <c r="A16" i="1"/>
  <c r="O15" i="1"/>
  <c r="I15" i="1"/>
  <c r="H15" i="1"/>
  <c r="F15" i="1"/>
  <c r="G15" i="1"/>
  <c r="C15" i="1"/>
  <c r="O11" i="1"/>
  <c r="G11" i="1"/>
  <c r="O10" i="1"/>
  <c r="A10" i="1"/>
  <c r="A11" i="1"/>
  <c r="O9" i="1"/>
  <c r="E9" i="1"/>
  <c r="O8" i="1"/>
  <c r="M8" i="1"/>
  <c r="O7" i="1"/>
  <c r="M7" i="1"/>
  <c r="O6" i="1"/>
  <c r="M6" i="1"/>
  <c r="O5" i="1"/>
  <c r="M5" i="1"/>
  <c r="F5" i="1"/>
  <c r="O4" i="1"/>
  <c r="M4" i="1"/>
  <c r="O3" i="1"/>
  <c r="M3" i="1"/>
  <c r="O2" i="1"/>
  <c r="M2" i="1"/>
  <c r="M1" i="1"/>
  <c r="D5" i="2"/>
  <c r="D7" i="2"/>
</calcChain>
</file>

<file path=xl/sharedStrings.xml><?xml version="1.0" encoding="utf-8"?>
<sst xmlns="http://schemas.openxmlformats.org/spreadsheetml/2006/main" count="380" uniqueCount="202">
  <si>
    <t>Esta imagen es de dominio público.</t>
    <phoneticPr fontId="24" type="noConversion"/>
  </si>
  <si>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</si>
  <si>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</si>
  <si>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</si>
  <si>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</si>
  <si>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</si>
  <si>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</si>
  <si>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</si>
  <si>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</si>
  <si>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</si>
  <si>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</si>
  <si>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</si>
  <si>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</si>
  <si>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</si>
  <si>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</si>
  <si>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</si>
  <si>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</si>
  <si>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</si>
  <si>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</si>
  <si>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</si>
  <si>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</si>
  <si>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</si>
  <si>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</si>
  <si>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</si>
  <si>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</si>
  <si>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</si>
  <si>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</si>
  <si>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</si>
  <si>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</si>
  <si>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</si>
  <si>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</si>
  <si>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</si>
  <si>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</si>
  <si>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</si>
  <si>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</si>
  <si>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</si>
  <si>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</si>
  <si>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</si>
  <si>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</si>
  <si>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</si>
  <si>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</si>
  <si>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</si>
  <si>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</si>
  <si>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</si>
  <si>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</si>
  <si>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</si>
  <si>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</si>
  <si>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</si>
  <si>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</si>
  <si>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</si>
  <si>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</si>
  <si>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</si>
  <si>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</si>
  <si>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</si>
  <si>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</si>
  <si>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</si>
  <si>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</si>
  <si>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</si>
  <si>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</si>
  <si>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</si>
  <si>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</si>
  <si>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</si>
  <si>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</si>
  <si>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</si>
  <si>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</si>
  <si>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</si>
  <si>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</si>
  <si>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</si>
  <si>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</si>
  <si>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</si>
  <si>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</si>
  <si>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</si>
  <si>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</si>
  <si>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</si>
  <si>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</si>
  <si>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</si>
  <si>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</si>
  <si>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</si>
  <si>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</si>
  <si>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</si>
  <si>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Inicios de la Edad Media</t>
    <phoneticPr fontId="24" type="noConversion"/>
  </si>
  <si>
    <t>Eugenia Arce</t>
    <phoneticPr fontId="24" type="noConversion"/>
  </si>
  <si>
    <t>CS_07_01_CO</t>
    <phoneticPr fontId="24" type="noConversion"/>
  </si>
  <si>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</si>
  <si>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</si>
  <si>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</si>
  <si>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</si>
  <si>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</si>
  <si>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</si>
  <si>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</si>
  <si>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</si>
  <si>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</si>
  <si>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</si>
  <si>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</si>
  <si>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</si>
  <si>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</si>
  <si>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</si>
  <si>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</si>
  <si>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</si>
  <si>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</si>
  <si>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</si>
  <si>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</si>
  <si>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</si>
  <si>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</si>
  <si>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</si>
  <si>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</si>
  <si>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</si>
  <si>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</si>
  <si>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</si>
  <si>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</si>
  <si>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</si>
  <si>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</si>
  <si>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</si>
  <si>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</si>
  <si>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</si>
  <si>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</si>
  <si>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</si>
  <si>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</si>
  <si>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</si>
  <si>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</si>
  <si>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</si>
  <si>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</si>
  <si>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</si>
  <si>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</si>
  <si>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</si>
  <si>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</si>
  <si>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</si>
  <si>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</si>
  <si>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</si>
  <si>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</si>
  <si>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</si>
  <si>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</si>
  <si>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</si>
  <si>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</si>
  <si>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</si>
  <si>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</si>
  <si>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</si>
  <si>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</si>
  <si>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</si>
  <si>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</si>
  <si>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</si>
  <si>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</si>
  <si>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</si>
  <si>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</si>
  <si>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</si>
  <si>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</si>
  <si>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</si>
  <si>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</si>
  <si>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</si>
  <si>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</si>
  <si>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</si>
  <si>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</si>
  <si>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</si>
  <si>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</si>
  <si>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</si>
  <si>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</si>
  <si>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</si>
  <si>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</si>
  <si>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</si>
  <si>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</si>
  <si>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</si>
  <si>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</si>
  <si>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</si>
  <si>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</si>
  <si>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</si>
  <si>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</si>
  <si>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</si>
  <si>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</si>
  <si>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</si>
  <si>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</si>
  <si>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</si>
  <si>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</si>
  <si>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</si>
  <si>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</si>
  <si>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</si>
  <si>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</si>
  <si>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</si>
  <si>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</si>
  <si>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</si>
  <si>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</si>
  <si>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</si>
  <si>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</si>
  <si>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</si>
  <si>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</si>
  <si>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</si>
  <si>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</si>
  <si>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</si>
  <si>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</si>
  <si>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</si>
  <si>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</si>
  <si>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</si>
  <si>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Fotografía</t>
  </si>
  <si>
    <t>Ilustración</t>
  </si>
  <si>
    <t>https://upload.wikimedia.org/wikipedia/commons/thumb/c/c7/FelixBenoistStDenis.jpg/1024px-FelixBenoistStDenis.jpg</t>
  </si>
  <si>
    <t>Recurso 28</t>
  </si>
  <si>
    <t>https://upload.wikimedia.org/wikipedia/commons/thumb/0/0e/Vitrail_Chartres_210209_26.jpg/1024px-Vitrail_Chartres_210209_26.jpg</t>
  </si>
  <si>
    <t xml:space="preserve"> 2 915 × 2 550 </t>
  </si>
  <si>
    <t>FelixBenoistStDenis</t>
  </si>
  <si>
    <t>Litografía en blanco y negro de la Abadía de Saint-Denis</t>
  </si>
  <si>
    <t>Vitrail Chartres 210209 07</t>
  </si>
  <si>
    <t>Fotografía de los vitrales de la Catedral de Chartres</t>
  </si>
  <si>
    <t xml:space="preserve"> 1 024 × 1 024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</si>
</sst>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indexed="8"/>
      <name val="Century Gothic"/>
      <family val="2"/>
    </font>
    <font>
      <sz val="10"/>
      <color indexed="8"/>
      <name val="Century Gothic"/>
      <family val="2"/>
    </font>
    <font>
      <sz val="9"/>
      <color indexed="8"/>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indexed="8"/>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8"/>
      <name val="Verdana"/>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4" fillId="0" borderId="5" xfId="3" applyNumberFormat="1" applyFill="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4">
    <cellStyle name="Hipervínculo" xfId="1" builtinId="8" hidden="1"/>
    <cellStyle name="Hipervínculo" xfId="3" builtinId="8"/>
    <cellStyle name="Hipervínculo visitado" xfId="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927100</xdr:colOff>
          <xdr:row>15</xdr:row>
          <xdr:rowOff>0</xdr:rowOff>
        </xdr:from>
        <xdr:to>
          <xdr:col>4</xdr:col>
          <xdr:colOff>177800</xdr:colOff>
          <xdr:row>15</xdr:row>
          <xdr:rowOff>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749300</xdr:colOff>
          <xdr:row>15</xdr:row>
          <xdr:rowOff>0</xdr:rowOff>
        </xdr:from>
        <xdr:to>
          <xdr:col>3</xdr:col>
          <xdr:colOff>584200</xdr:colOff>
          <xdr:row>15</xdr:row>
          <xdr:rowOff>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711200</xdr:colOff>
          <xdr:row>15</xdr:row>
          <xdr:rowOff>0</xdr:rowOff>
        </xdr:from>
        <xdr:to>
          <xdr:col>5</xdr:col>
          <xdr:colOff>698500</xdr:colOff>
          <xdr:row>15</xdr:row>
          <xdr:rowOff>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711200</xdr:colOff>
          <xdr:row>15</xdr:row>
          <xdr:rowOff>0</xdr:rowOff>
        </xdr:from>
        <xdr:to>
          <xdr:col>6</xdr:col>
          <xdr:colOff>698500</xdr:colOff>
          <xdr:row>15</xdr:row>
          <xdr:rowOff>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889000</xdr:colOff>
          <xdr:row>4</xdr:row>
          <xdr:rowOff>0</xdr:rowOff>
        </xdr:from>
        <xdr:to>
          <xdr:col>4</xdr:col>
          <xdr:colOff>101600</xdr:colOff>
          <xdr:row>4</xdr:row>
          <xdr:rowOff>457200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749300</xdr:colOff>
          <xdr:row>4</xdr:row>
          <xdr:rowOff>0</xdr:rowOff>
        </xdr:from>
        <xdr:to>
          <xdr:col>3</xdr:col>
          <xdr:colOff>584200</xdr:colOff>
          <xdr:row>4</xdr:row>
          <xdr:rowOff>457200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698500</xdr:colOff>
          <xdr:row>4</xdr:row>
          <xdr:rowOff>0</xdr:rowOff>
        </xdr:from>
        <xdr:to>
          <xdr:col>5</xdr:col>
          <xdr:colOff>673100</xdr:colOff>
          <xdr:row>4</xdr:row>
          <xdr:rowOff>457200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pload.wikimedia.org/wikipedia/commons/thumb/c/c7/FelixBenoistStDenis.jpg/1024px-FelixBenoistStDenis.jpg" TargetMode="External"/><Relationship Id="rId2" Type="http://schemas.openxmlformats.org/officeDocument/2006/relationships/hyperlink" Target="https://upload.wikimedia.org/wikipedia/commons/thumb/0/0e/Vitrail_Chartres_210209_26.jpg/1024px-Vitrail_Chartres_210209_26.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Split"/>
      <selection pane="bottomLeft" activeCell="F3" sqref="F3:G3"/>
    </sheetView>
  </sheetViews>
  <sheetFormatPr baseColWidth="10" defaultColWidth="10.83203125" defaultRowHeight="13" x14ac:dyDescent="0"/>
  <cols>
    <col min="1" max="1" width="7" style="2" customWidth="1"/>
    <col min="2" max="2" width="21" style="2" customWidth="1"/>
    <col min="3" max="3" width="21.1640625" style="2" customWidth="1"/>
    <col min="4" max="4" width="15.33203125" style="2" customWidth="1"/>
    <col min="5" max="5" width="17.1640625" style="2" customWidth="1"/>
    <col min="6" max="6" width="28.1640625" style="2" customWidth="1"/>
    <col min="7" max="7" width="20.33203125" style="2" customWidth="1"/>
    <col min="8" max="8" width="28.6640625" style="2" customWidth="1"/>
    <col min="9" max="9" width="20.33203125" style="2" customWidth="1"/>
    <col min="10" max="10" width="34.83203125" style="15" customWidth="1"/>
    <col min="11" max="11" width="29.6640625" style="15" customWidth="1"/>
    <col min="12" max="12" width="20.33203125" style="2" hidden="1" customWidth="1"/>
    <col min="13" max="13" width="14.3320312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107</v>
      </c>
      <c r="M1" s="2" t="str">
        <f>CONCATENATE('Definición técnica de imagenes'!$B$1," ",$G$5)</f>
        <v xml:space="preserve">Ubicación de la imagen en el recurso </v>
      </c>
    </row>
    <row r="2" spans="1:16" ht="15.75">
      <c r="A2" s="1"/>
      <c r="B2" s="3" t="s">
        <v>135</v>
      </c>
      <c r="C2" s="86" t="s">
        <v>162</v>
      </c>
      <c r="D2" s="87"/>
      <c r="F2" s="79" t="s">
        <v>102</v>
      </c>
      <c r="G2" s="80"/>
      <c r="H2" s="58"/>
      <c r="I2" s="58"/>
      <c r="J2" s="14"/>
      <c r="L2" s="2" t="s">
        <v>43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110</v>
      </c>
      <c r="C3" s="88">
        <v>7</v>
      </c>
      <c r="D3" s="89"/>
      <c r="F3" s="81">
        <v>42235</v>
      </c>
      <c r="G3" s="82"/>
      <c r="H3" s="58"/>
      <c r="I3" s="38"/>
      <c r="J3" s="14"/>
      <c r="L3" s="2" t="s">
        <v>44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190</v>
      </c>
      <c r="C4" s="88" t="s">
        <v>80</v>
      </c>
      <c r="D4" s="89"/>
      <c r="E4" s="5"/>
      <c r="F4" s="37" t="s">
        <v>83</v>
      </c>
      <c r="G4" s="61"/>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103</v>
      </c>
      <c r="C5" s="90" t="s">
        <v>81</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179</v>
      </c>
      <c r="C7" s="74" t="s">
        <v>82</v>
      </c>
      <c r="D7" s="23" t="s">
        <v>178</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3" t="s">
        <v>90</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104</v>
      </c>
      <c r="B9" s="18" t="s">
        <v>111</v>
      </c>
      <c r="C9" s="17" t="s">
        <v>105</v>
      </c>
      <c r="D9" s="17" t="s">
        <v>106</v>
      </c>
      <c r="E9" s="18" t="str">
        <f>IF($G$4="Recurso",$M$1,$L$1)</f>
        <v>Formato</v>
      </c>
      <c r="F9" s="57" t="s">
        <v>89</v>
      </c>
      <c r="G9" s="57" t="s">
        <v>87</v>
      </c>
      <c r="H9" s="13" t="s">
        <v>88</v>
      </c>
      <c r="I9" s="57" t="s">
        <v>128</v>
      </c>
      <c r="J9" s="18" t="s">
        <v>108</v>
      </c>
      <c r="K9" s="19" t="s">
        <v>109</v>
      </c>
      <c r="O9" s="2" t="str">
        <f>'Definición técnica de imagenes'!A11</f>
        <v>M10B</v>
      </c>
    </row>
    <row r="10" spans="1:16" s="11" customFormat="1" ht="78.75">
      <c r="A10" s="12" t="str">
        <f>IF(OR(B10&lt;&gt;"",J10&lt;&gt;""),"IMG01","")</f>
        <v>IMG01</v>
      </c>
      <c r="B10" s="78" t="s">
        <v>193</v>
      </c>
      <c r="C10" s="20" t="s">
        <v>194</v>
      </c>
      <c r="D10" s="63" t="s">
        <v>192</v>
      </c>
      <c r="E10" s="63" t="s">
        <v>43</v>
      </c>
      <c r="F10" s="13" t="s">
        <v>197</v>
      </c>
      <c r="G10" s="13" t="str">
        <f ca="1">IF($F10&lt;&gt;"",IF($G$4="Recurso",VLOOKUP($E10,OFFSET('Definición técnica de imagenes'!$A$1,MATCH($G$5,'Definición técnica de imagenes'!$A$1:$A$104,0)-1,1,COUNTIF('Definición técnica de imagenes'!$A$3:$A$102,$G$5),5),5,FALSE),'Definición técnica de imagenes'!$F$16),"")</f>
        <v>526 x 370 px</v>
      </c>
      <c r="H10" s="13" t="s">
        <v>197</v>
      </c>
      <c r="I10" s="13" t="s">
        <v>196</v>
      </c>
      <c r="J10" s="63" t="s">
        <v>198</v>
      </c>
      <c r="K10" s="64" t="s">
        <v>0</v>
      </c>
      <c r="O10" s="2" t="str">
        <f>'Definición técnica de imagenes'!A12</f>
        <v>M12D</v>
      </c>
    </row>
    <row r="11" spans="1:16" s="11" customFormat="1" ht="27" customHeight="1">
      <c r="A11" s="12" t="str">
        <f t="shared" ref="A11:A18" si="0">IF(OR(B11&lt;&gt;"",J11&lt;&gt;""),CONCATENATE(LEFT(A10,3),IF(MID(A10,4,2)+1&lt;10,CONCATENATE("0",MID(A10,4,2)+1))),"")</f>
        <v>IMG02</v>
      </c>
      <c r="B11" s="78" t="s">
        <v>195</v>
      </c>
      <c r="C11" s="20" t="s">
        <v>194</v>
      </c>
      <c r="D11" s="63" t="s">
        <v>191</v>
      </c>
      <c r="E11" s="63" t="s">
        <v>43</v>
      </c>
      <c r="F11" s="13" t="s">
        <v>199</v>
      </c>
      <c r="G11" s="13" t="str">
        <f ca="1">IF($F11&lt;&gt;"",IF($G$4="Recurso",VLOOKUP($E11,OFFSET('Definición técnica de imagenes'!$A$1,MATCH($G$5,'Definición técnica de imagenes'!$A$1:$A$104,0)-1,1,COUNTIF('Definición técnica de imagenes'!$A$3:$A$102,$G$5),5),5,FALSE),'Definición técnica de imagenes'!$F$16),"")</f>
        <v>526 x 370 px</v>
      </c>
      <c r="H11" s="13" t="s">
        <v>199</v>
      </c>
      <c r="I11" s="13" t="s">
        <v>201</v>
      </c>
      <c r="J11" s="64" t="s">
        <v>200</v>
      </c>
      <c r="K11" s="65" t="s">
        <v>0</v>
      </c>
      <c r="O11" s="2" t="str">
        <f>'Definición técnica de imagenes'!A13</f>
        <v>M101</v>
      </c>
    </row>
    <row r="12" spans="1:16" s="11" customFormat="1">
      <c r="A12" s="12"/>
      <c r="B12" s="62"/>
      <c r="C12" s="20"/>
      <c r="D12" s="63"/>
      <c r="E12" s="63"/>
      <c r="F12" s="13"/>
      <c r="G12" s="13"/>
      <c r="H12" s="13"/>
      <c r="I12" s="13"/>
      <c r="J12" s="64"/>
      <c r="K12" s="65"/>
      <c r="O12" s="2"/>
    </row>
    <row r="13" spans="1:16" s="11" customFormat="1">
      <c r="A13" s="12"/>
      <c r="B13" s="62"/>
      <c r="C13" s="20"/>
      <c r="D13" s="63"/>
      <c r="E13" s="63"/>
      <c r="F13" s="13"/>
      <c r="G13" s="13"/>
      <c r="H13" s="13"/>
      <c r="I13" s="13"/>
      <c r="J13" s="64"/>
      <c r="K13" s="65"/>
      <c r="O13" s="2"/>
    </row>
    <row r="14" spans="1:16" s="11" customFormat="1">
      <c r="A14" s="12"/>
      <c r="B14" s="62"/>
      <c r="C14" s="20"/>
      <c r="D14" s="63"/>
      <c r="E14" s="63"/>
      <c r="F14" s="13"/>
      <c r="G14" s="13"/>
      <c r="H14" s="13"/>
      <c r="I14" s="13"/>
      <c r="J14" s="64"/>
      <c r="K14" s="65"/>
      <c r="O14" s="2"/>
    </row>
    <row r="15" spans="1:16" s="11" customFormat="1">
      <c r="A15" s="12"/>
      <c r="B15" s="62"/>
      <c r="C15" s="20" t="str">
        <f t="shared" ref="C15:C41" si="1">IF(OR(B15&lt;&gt;"",J15&lt;&gt;""),IF($G$4="Recurso",CONCATENATE($G$4," ",$G$5),$G$4),"")</f>
        <v/>
      </c>
      <c r="D15" s="63"/>
      <c r="E15" s="63"/>
      <c r="F15" s="13" t="str">
        <f t="shared" ref="F15:F74" si="2">IF(OR(B15&lt;&gt;"",J15&lt;&gt;""),CONCATENATE($C$7,"_",$A15,IF($G$4="Cuaderno de Estudio","_small",CONCATENATE(IF(I15="","","n"),IF(LEFT($G$5,1)="F",".jpg",".png")))),"")</f>
        <v/>
      </c>
      <c r="G15" s="13" t="str">
        <f ca="1">IF($F15&lt;&gt;"",IF($G$4="Recurso",VLOOKUP($E15,OFFSET('Definición técnica de imagenes'!$A$1,MATCH($G$5,'Definición técnica de imagenes'!$A$1:$A$104,0)-1,1,COUNTIF('Definición técnica de imagenes'!$A$3:$A$102,$G$5),5),5,FALSE),'Definición técnica de imagenes'!$F$16),"")</f>
        <v/>
      </c>
      <c r="H15" s="13" t="str">
        <f t="shared" ref="H15:H74" ca="1" si="3">IF(AND(I15&lt;&gt;"",I15&lt;&gt;0),IF(OR(B15&lt;&gt;"",J15&lt;&gt;""),CONCATENATE($C$7,"_",$A15,IF($G$4="Cuaderno de Estudio","_zoom",CONCATENATE("a",IF(LEFT($G$5,1)="F",".jpg",".png")))),""),"")</f>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0"/>
        <v/>
      </c>
      <c r="B16" s="62"/>
      <c r="C16" s="20" t="str">
        <f t="shared" si="1"/>
        <v/>
      </c>
      <c r="D16" s="63"/>
      <c r="E16" s="63"/>
      <c r="F16" s="13" t="str">
        <f t="shared" si="2"/>
        <v/>
      </c>
      <c r="G16" s="13" t="str">
        <f ca="1">IF($F16&lt;&gt;"",IF($G$4="Recurso",VLOOKUP($E16,OFFSET('Definición técnica de imagenes'!$A$1,MATCH($G$5,'Definición técnica de imagenes'!$A$1:$A$104,0)-1,1,COUNTIF('Definición técnica de imagenes'!$A$3:$A$102,$G$5),5),5,FALSE),'Definición técnica de imagenes'!$F$16),"")</f>
        <v/>
      </c>
      <c r="H16" s="13" t="str">
        <f t="shared" ca="1" si="3"/>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0"/>
        <v/>
      </c>
      <c r="B17" s="62"/>
      <c r="C17" s="20" t="str">
        <f t="shared" si="1"/>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0"/>
        <v/>
      </c>
      <c r="B18" s="62"/>
      <c r="C18" s="20" t="str">
        <f t="shared" si="1"/>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mergeCells count="7">
    <mergeCell ref="F2:G2"/>
    <mergeCell ref="F3:G3"/>
    <mergeCell ref="F8:I8"/>
    <mergeCell ref="C2:D2"/>
    <mergeCell ref="C3:D3"/>
    <mergeCell ref="C4:D4"/>
    <mergeCell ref="C5:D5"/>
  </mergeCells>
  <phoneticPr fontId="24" type="noConversion"/>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6640625" defaultRowHeight="15" x14ac:dyDescent="0"/>
  <cols>
    <col min="1" max="1" width="72.1640625" style="22" customWidth="1"/>
    <col min="2" max="2" width="10.6640625" style="22"/>
    <col min="3" max="3" width="13.83203125" style="22" customWidth="1"/>
    <col min="4" max="4" width="11.1640625" style="22" customWidth="1"/>
    <col min="5" max="7" width="10.6640625" style="22"/>
    <col min="8" max="11" width="11" style="22" hidden="1" customWidth="1"/>
    <col min="12" max="16384" width="10.6640625" style="22"/>
  </cols>
  <sheetData>
    <row r="1" spans="1:11" ht="16.5" thickBot="1">
      <c r="A1" s="94" t="s">
        <v>177</v>
      </c>
      <c r="B1" s="95"/>
      <c r="C1" s="95"/>
      <c r="D1" s="95"/>
      <c r="E1" s="95"/>
      <c r="F1" s="96"/>
    </row>
    <row r="2" spans="1:11">
      <c r="A2" s="30" t="s">
        <v>181</v>
      </c>
      <c r="B2" s="31"/>
      <c r="C2" s="97" t="s">
        <v>115</v>
      </c>
      <c r="D2" s="98"/>
      <c r="E2" s="99"/>
      <c r="F2" s="32"/>
    </row>
    <row r="3" spans="1:11" ht="63">
      <c r="A3" s="33" t="s">
        <v>182</v>
      </c>
      <c r="B3" s="31"/>
      <c r="C3" s="103" t="s">
        <v>153</v>
      </c>
      <c r="D3" s="104"/>
      <c r="E3" s="105"/>
      <c r="F3" s="32"/>
      <c r="H3" s="22" t="s">
        <v>157</v>
      </c>
      <c r="I3" s="22" t="s">
        <v>158</v>
      </c>
      <c r="J3" s="22" t="s">
        <v>159</v>
      </c>
      <c r="K3" s="22" t="s">
        <v>188</v>
      </c>
    </row>
    <row r="4" spans="1:11" ht="31.5">
      <c r="A4" s="30" t="s">
        <v>183</v>
      </c>
      <c r="B4" s="31"/>
      <c r="C4" s="26" t="s">
        <v>154</v>
      </c>
      <c r="D4" s="25" t="s">
        <v>155</v>
      </c>
      <c r="E4" s="29" t="s">
        <v>156</v>
      </c>
      <c r="F4" s="32"/>
      <c r="H4" s="22" t="s">
        <v>160</v>
      </c>
      <c r="I4" s="22" t="s">
        <v>164</v>
      </c>
      <c r="J4" s="22">
        <v>1</v>
      </c>
      <c r="K4" s="22">
        <v>1</v>
      </c>
    </row>
    <row r="5" spans="1:11" ht="79.5" thickBot="1">
      <c r="A5" s="33" t="s">
        <v>48</v>
      </c>
      <c r="B5" s="31"/>
      <c r="C5" s="28" t="s">
        <v>174</v>
      </c>
      <c r="D5" s="106" t="str">
        <f>CONCATENATE(H21,"_",I21,"_",J21,"_CO")</f>
        <v>LE_07_04_CO</v>
      </c>
      <c r="E5" s="107"/>
      <c r="F5" s="32"/>
      <c r="H5" s="22" t="s">
        <v>161</v>
      </c>
      <c r="I5" s="22" t="s">
        <v>165</v>
      </c>
      <c r="J5" s="22">
        <v>2</v>
      </c>
      <c r="K5" s="22">
        <v>2</v>
      </c>
    </row>
    <row r="6" spans="1:11" ht="32.25" thickBot="1">
      <c r="A6" s="30" t="s">
        <v>112</v>
      </c>
      <c r="B6" s="31"/>
      <c r="C6" s="31"/>
      <c r="D6" s="31"/>
      <c r="E6" s="31"/>
      <c r="F6" s="32"/>
      <c r="H6" s="22" t="s">
        <v>162</v>
      </c>
      <c r="I6" s="22" t="s">
        <v>166</v>
      </c>
      <c r="J6" s="22">
        <v>3</v>
      </c>
      <c r="K6" s="22">
        <v>3</v>
      </c>
    </row>
    <row r="7" spans="1:11" ht="48" thickBot="1">
      <c r="A7" s="33" t="s">
        <v>113</v>
      </c>
      <c r="B7" s="31"/>
      <c r="C7" s="59" t="s">
        <v>133</v>
      </c>
      <c r="D7" s="92" t="str">
        <f>CONCATENATE("SolicitudGrafica_",D5,".xls")</f>
        <v>SolicitudGrafica_LE_07_04_CO.xls</v>
      </c>
      <c r="E7" s="92"/>
      <c r="F7" s="93"/>
      <c r="H7" s="22" t="s">
        <v>163</v>
      </c>
      <c r="I7" s="22" t="s">
        <v>167</v>
      </c>
      <c r="J7" s="22">
        <v>4</v>
      </c>
      <c r="K7" s="22">
        <v>4</v>
      </c>
    </row>
    <row r="8" spans="1:11" ht="47.25">
      <c r="A8" s="33" t="s">
        <v>189</v>
      </c>
      <c r="B8" s="31"/>
      <c r="C8" s="31"/>
      <c r="D8" s="31"/>
      <c r="E8" s="31"/>
      <c r="F8" s="32"/>
      <c r="I8" s="22" t="s">
        <v>168</v>
      </c>
      <c r="J8" s="22">
        <v>5</v>
      </c>
      <c r="K8" s="22">
        <v>5</v>
      </c>
    </row>
    <row r="9" spans="1:11" ht="47.25">
      <c r="A9" s="33" t="s">
        <v>114</v>
      </c>
      <c r="B9" s="31"/>
      <c r="C9" s="31"/>
      <c r="D9" s="31"/>
      <c r="E9" s="31"/>
      <c r="F9" s="32"/>
      <c r="I9" s="22" t="s">
        <v>169</v>
      </c>
      <c r="J9" s="22">
        <v>6</v>
      </c>
      <c r="K9" s="22">
        <v>6</v>
      </c>
    </row>
    <row r="10" spans="1:11" ht="32.25" thickBot="1">
      <c r="A10" s="34" t="s">
        <v>175</v>
      </c>
      <c r="B10" s="35"/>
      <c r="C10" s="35"/>
      <c r="D10" s="35"/>
      <c r="E10" s="35"/>
      <c r="F10" s="36"/>
      <c r="I10" s="22" t="s">
        <v>170</v>
      </c>
      <c r="J10" s="22">
        <v>7</v>
      </c>
      <c r="K10" s="22">
        <v>7</v>
      </c>
    </row>
    <row r="11" spans="1:11">
      <c r="I11" s="22" t="s">
        <v>171</v>
      </c>
      <c r="J11" s="22">
        <v>8</v>
      </c>
      <c r="K11" s="22">
        <v>8</v>
      </c>
    </row>
    <row r="12" spans="1:11" ht="16.5" thickBot="1">
      <c r="I12" s="22" t="s">
        <v>176</v>
      </c>
      <c r="J12" s="22">
        <v>9</v>
      </c>
      <c r="K12" s="22">
        <v>9</v>
      </c>
    </row>
    <row r="13" spans="1:11">
      <c r="A13" s="94" t="s">
        <v>180</v>
      </c>
      <c r="B13" s="95"/>
      <c r="C13" s="95"/>
      <c r="D13" s="95"/>
      <c r="E13" s="95"/>
      <c r="F13" s="96"/>
      <c r="I13" s="22" t="s">
        <v>172</v>
      </c>
      <c r="J13" s="22">
        <v>10</v>
      </c>
      <c r="K13" s="22">
        <v>10</v>
      </c>
    </row>
    <row r="14" spans="1:11" ht="16.5" thickBot="1">
      <c r="A14" s="33"/>
      <c r="B14" s="31"/>
      <c r="C14" s="31"/>
      <c r="D14" s="31"/>
      <c r="E14" s="31"/>
      <c r="F14" s="32"/>
      <c r="I14" s="22" t="s">
        <v>173</v>
      </c>
      <c r="J14" s="22">
        <v>11</v>
      </c>
      <c r="K14" s="22">
        <v>11</v>
      </c>
    </row>
    <row r="15" spans="1:11">
      <c r="A15" s="30" t="s">
        <v>49</v>
      </c>
      <c r="B15" s="31"/>
      <c r="C15" s="97" t="s">
        <v>185</v>
      </c>
      <c r="D15" s="98"/>
      <c r="E15" s="98"/>
      <c r="F15" s="99"/>
      <c r="J15" s="22">
        <v>12</v>
      </c>
      <c r="K15" s="22">
        <v>12</v>
      </c>
    </row>
    <row r="16" spans="1:11" ht="67" customHeight="1">
      <c r="A16" s="33" t="s">
        <v>50</v>
      </c>
      <c r="B16" s="31"/>
      <c r="C16" s="26" t="s">
        <v>154</v>
      </c>
      <c r="D16" s="25" t="s">
        <v>155</v>
      </c>
      <c r="E16" s="25" t="s">
        <v>156</v>
      </c>
      <c r="F16" s="27" t="s">
        <v>186</v>
      </c>
      <c r="J16" s="22">
        <v>13</v>
      </c>
      <c r="K16" s="22">
        <v>13</v>
      </c>
    </row>
    <row r="17" spans="1:11" ht="32" customHeight="1" thickBot="1">
      <c r="A17" s="30" t="s">
        <v>183</v>
      </c>
      <c r="B17" s="31"/>
      <c r="C17" s="28" t="s">
        <v>174</v>
      </c>
      <c r="D17" s="100" t="str">
        <f>CONCATENATE(H21,"_",I21,"_",J21,"_",K45)</f>
        <v>LE_07_04_REC10</v>
      </c>
      <c r="E17" s="101"/>
      <c r="F17" s="102"/>
      <c r="J17" s="22">
        <v>14</v>
      </c>
      <c r="K17" s="22">
        <v>14</v>
      </c>
    </row>
    <row r="18" spans="1:11" ht="79.5" thickBot="1">
      <c r="A18" s="33" t="s">
        <v>184</v>
      </c>
      <c r="B18" s="31"/>
      <c r="C18" s="59" t="s">
        <v>134</v>
      </c>
      <c r="D18" s="92" t="str">
        <f>CONCATENATE("SolicitudGrafica_",D17,".xls")</f>
        <v>SolicitudGrafica_LE_07_04_REC10.xls</v>
      </c>
      <c r="E18" s="92"/>
      <c r="F18" s="93"/>
      <c r="J18" s="22">
        <v>15</v>
      </c>
      <c r="K18" s="22">
        <v>15</v>
      </c>
    </row>
    <row r="19" spans="1:11">
      <c r="A19" s="30" t="s">
        <v>112</v>
      </c>
      <c r="B19" s="31"/>
      <c r="C19" s="31"/>
      <c r="D19" s="31"/>
      <c r="E19" s="31"/>
      <c r="F19" s="32"/>
      <c r="H19" s="22">
        <v>3</v>
      </c>
      <c r="J19" s="22">
        <v>16</v>
      </c>
      <c r="K19" s="22">
        <v>16</v>
      </c>
    </row>
    <row r="20" spans="1:11" ht="63.75" thickBot="1">
      <c r="A20" s="34" t="s">
        <v>187</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honeticPr fontId="24"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927100</xdr:colOff>
                    <xdr:row>15</xdr:row>
                    <xdr:rowOff>0</xdr:rowOff>
                  </from>
                  <to>
                    <xdr:col>4</xdr:col>
                    <xdr:colOff>177800</xdr:colOff>
                    <xdr:row>15</xdr:row>
                    <xdr:rowOff>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749300</xdr:colOff>
                    <xdr:row>15</xdr:row>
                    <xdr:rowOff>0</xdr:rowOff>
                  </from>
                  <to>
                    <xdr:col>3</xdr:col>
                    <xdr:colOff>584200</xdr:colOff>
                    <xdr:row>15</xdr:row>
                    <xdr:rowOff>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711200</xdr:colOff>
                    <xdr:row>15</xdr:row>
                    <xdr:rowOff>0</xdr:rowOff>
                  </from>
                  <to>
                    <xdr:col>5</xdr:col>
                    <xdr:colOff>698500</xdr:colOff>
                    <xdr:row>15</xdr:row>
                    <xdr:rowOff>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711200</xdr:colOff>
                    <xdr:row>15</xdr:row>
                    <xdr:rowOff>0</xdr:rowOff>
                  </from>
                  <to>
                    <xdr:col>6</xdr:col>
                    <xdr:colOff>698500</xdr:colOff>
                    <xdr:row>15</xdr:row>
                    <xdr:rowOff>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889000</xdr:colOff>
                    <xdr:row>4</xdr:row>
                    <xdr:rowOff>0</xdr:rowOff>
                  </from>
                  <to>
                    <xdr:col>4</xdr:col>
                    <xdr:colOff>101600</xdr:colOff>
                    <xdr:row>4</xdr:row>
                    <xdr:rowOff>457200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749300</xdr:colOff>
                    <xdr:row>4</xdr:row>
                    <xdr:rowOff>0</xdr:rowOff>
                  </from>
                  <to>
                    <xdr:col>3</xdr:col>
                    <xdr:colOff>584200</xdr:colOff>
                    <xdr:row>4</xdr:row>
                    <xdr:rowOff>457200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698500</xdr:colOff>
                    <xdr:row>4</xdr:row>
                    <xdr:rowOff>0</xdr:rowOff>
                  </from>
                  <to>
                    <xdr:col>5</xdr:col>
                    <xdr:colOff>673100</xdr:colOff>
                    <xdr:row>4</xdr:row>
                    <xdr:rowOff>457200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Split"/>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33203125" style="22" customWidth="1"/>
    <col min="9" max="9" width="27.1640625" style="22" customWidth="1"/>
    <col min="10" max="10" width="44.33203125" style="22" customWidth="1"/>
    <col min="11" max="16384" width="10.83203125" style="22"/>
  </cols>
  <sheetData>
    <row r="1" spans="1:10">
      <c r="A1" s="109" t="s">
        <v>84</v>
      </c>
      <c r="B1" s="109" t="s">
        <v>39</v>
      </c>
      <c r="C1" s="109" t="s">
        <v>91</v>
      </c>
      <c r="D1" s="109" t="s">
        <v>92</v>
      </c>
      <c r="E1" s="109" t="s">
        <v>107</v>
      </c>
      <c r="F1" s="109" t="s">
        <v>93</v>
      </c>
      <c r="G1" s="109" t="s">
        <v>94</v>
      </c>
      <c r="H1" s="108" t="s">
        <v>96</v>
      </c>
      <c r="I1" s="108"/>
    </row>
    <row r="2" spans="1:10">
      <c r="A2" s="109"/>
      <c r="B2" s="109"/>
      <c r="C2" s="109"/>
      <c r="D2" s="109"/>
      <c r="E2" s="109"/>
      <c r="F2" s="109"/>
      <c r="G2" s="109"/>
      <c r="H2" s="39" t="s">
        <v>93</v>
      </c>
      <c r="I2" s="39" t="s">
        <v>94</v>
      </c>
    </row>
    <row r="3" spans="1:10" s="41" customFormat="1" ht="14.75" customHeight="1">
      <c r="A3" s="40" t="s">
        <v>97</v>
      </c>
      <c r="B3" s="40" t="s">
        <v>45</v>
      </c>
      <c r="C3" s="40" t="s">
        <v>98</v>
      </c>
      <c r="D3" s="40" t="s">
        <v>99</v>
      </c>
      <c r="E3" s="40" t="s">
        <v>100</v>
      </c>
      <c r="F3" s="40" t="s">
        <v>101</v>
      </c>
      <c r="G3" s="40"/>
      <c r="H3" s="40" t="s">
        <v>136</v>
      </c>
      <c r="I3" s="40"/>
    </row>
    <row r="4" spans="1:10" s="41" customFormat="1" ht="14.75" customHeight="1">
      <c r="A4" s="42" t="s">
        <v>85</v>
      </c>
      <c r="B4" s="40" t="s">
        <v>45</v>
      </c>
      <c r="C4" s="42" t="s">
        <v>1</v>
      </c>
      <c r="D4" s="42" t="s">
        <v>99</v>
      </c>
      <c r="E4" s="42" t="s">
        <v>100</v>
      </c>
      <c r="F4" s="42" t="s">
        <v>2</v>
      </c>
      <c r="G4" s="42" t="s">
        <v>3</v>
      </c>
      <c r="H4" s="42" t="s">
        <v>137</v>
      </c>
      <c r="I4" s="42" t="s">
        <v>138</v>
      </c>
    </row>
    <row r="5" spans="1:10" s="41" customFormat="1" ht="14.75" customHeight="1">
      <c r="A5" s="43" t="s">
        <v>4</v>
      </c>
      <c r="B5" s="40" t="s">
        <v>45</v>
      </c>
      <c r="C5" s="42" t="s">
        <v>5</v>
      </c>
      <c r="D5" s="42" t="s">
        <v>99</v>
      </c>
      <c r="E5" s="42" t="s">
        <v>100</v>
      </c>
      <c r="F5" s="42" t="s">
        <v>2</v>
      </c>
      <c r="G5" s="42" t="s">
        <v>3</v>
      </c>
      <c r="H5" s="42" t="s">
        <v>137</v>
      </c>
      <c r="I5" s="42" t="s">
        <v>138</v>
      </c>
    </row>
    <row r="6" spans="1:10" s="41" customFormat="1" ht="14.75" customHeight="1">
      <c r="A6" s="42" t="s">
        <v>86</v>
      </c>
      <c r="B6" s="40" t="s">
        <v>45</v>
      </c>
      <c r="C6" s="42" t="s">
        <v>6</v>
      </c>
      <c r="D6" s="42" t="s">
        <v>99</v>
      </c>
      <c r="E6" s="42" t="s">
        <v>100</v>
      </c>
      <c r="F6" s="42" t="s">
        <v>2</v>
      </c>
      <c r="G6" s="42" t="s">
        <v>3</v>
      </c>
      <c r="H6" s="42" t="s">
        <v>137</v>
      </c>
      <c r="I6" s="42" t="s">
        <v>138</v>
      </c>
    </row>
    <row r="7" spans="1:10" s="41" customFormat="1" ht="14.75" customHeight="1">
      <c r="A7" s="42" t="s">
        <v>86</v>
      </c>
      <c r="B7" s="40" t="s">
        <v>95</v>
      </c>
      <c r="C7" s="42" t="s">
        <v>6</v>
      </c>
      <c r="D7" s="42" t="s">
        <v>99</v>
      </c>
      <c r="E7" s="42" t="s">
        <v>100</v>
      </c>
      <c r="F7" s="42" t="s">
        <v>101</v>
      </c>
      <c r="G7" s="42"/>
      <c r="H7" s="42" t="s">
        <v>136</v>
      </c>
      <c r="I7" s="42"/>
    </row>
    <row r="8" spans="1:10" s="41" customFormat="1" ht="14.75" customHeight="1">
      <c r="A8" s="42" t="s">
        <v>7</v>
      </c>
      <c r="B8" s="40" t="s">
        <v>45</v>
      </c>
      <c r="C8" s="42" t="s">
        <v>8</v>
      </c>
      <c r="D8" s="42" t="s">
        <v>99</v>
      </c>
      <c r="E8" s="42" t="s">
        <v>100</v>
      </c>
      <c r="F8" s="42" t="s">
        <v>2</v>
      </c>
      <c r="G8" s="42" t="s">
        <v>3</v>
      </c>
      <c r="H8" s="42" t="s">
        <v>137</v>
      </c>
      <c r="I8" s="42" t="s">
        <v>138</v>
      </c>
    </row>
    <row r="9" spans="1:10" s="41" customFormat="1" ht="14.75" customHeight="1">
      <c r="A9" s="42" t="s">
        <v>9</v>
      </c>
      <c r="B9" s="40" t="s">
        <v>45</v>
      </c>
      <c r="C9" s="42" t="s">
        <v>10</v>
      </c>
      <c r="D9" s="42" t="s">
        <v>99</v>
      </c>
      <c r="E9" s="42" t="s">
        <v>100</v>
      </c>
      <c r="F9" s="42" t="s">
        <v>2</v>
      </c>
      <c r="G9" s="42" t="s">
        <v>3</v>
      </c>
      <c r="H9" s="42" t="s">
        <v>137</v>
      </c>
      <c r="I9" s="42" t="s">
        <v>138</v>
      </c>
    </row>
    <row r="10" spans="1:10" s="41" customFormat="1" ht="14.75" customHeight="1">
      <c r="A10" s="42" t="s">
        <v>11</v>
      </c>
      <c r="B10" s="40" t="s">
        <v>45</v>
      </c>
      <c r="C10" s="42" t="s">
        <v>12</v>
      </c>
      <c r="D10" s="42" t="s">
        <v>99</v>
      </c>
      <c r="E10" s="42" t="s">
        <v>100</v>
      </c>
      <c r="F10" s="42" t="s">
        <v>2</v>
      </c>
      <c r="G10" s="42" t="s">
        <v>3</v>
      </c>
      <c r="H10" s="42" t="s">
        <v>137</v>
      </c>
      <c r="I10" s="42" t="s">
        <v>138</v>
      </c>
    </row>
    <row r="11" spans="1:10" s="41" customFormat="1" ht="14.75" customHeight="1">
      <c r="A11" s="42" t="s">
        <v>13</v>
      </c>
      <c r="B11" s="40" t="s">
        <v>45</v>
      </c>
      <c r="C11" s="42" t="s">
        <v>14</v>
      </c>
      <c r="D11" s="42" t="s">
        <v>99</v>
      </c>
      <c r="E11" s="42" t="s">
        <v>100</v>
      </c>
      <c r="F11" s="42" t="s">
        <v>15</v>
      </c>
      <c r="G11" s="42"/>
      <c r="H11" s="42" t="s">
        <v>136</v>
      </c>
      <c r="I11" s="42"/>
    </row>
    <row r="12" spans="1:10" s="41" customFormat="1" ht="14.75" customHeight="1">
      <c r="A12" s="42" t="s">
        <v>16</v>
      </c>
      <c r="B12" s="40" t="s">
        <v>45</v>
      </c>
      <c r="C12" s="73" t="s">
        <v>17</v>
      </c>
      <c r="D12" s="42" t="s">
        <v>99</v>
      </c>
      <c r="E12" s="42" t="s">
        <v>100</v>
      </c>
      <c r="F12" s="42" t="s">
        <v>2</v>
      </c>
      <c r="G12" s="42" t="s">
        <v>3</v>
      </c>
      <c r="H12" s="42" t="s">
        <v>137</v>
      </c>
      <c r="I12" s="42" t="s">
        <v>138</v>
      </c>
    </row>
    <row r="13" spans="1:10" s="41" customFormat="1" ht="14.75" customHeight="1">
      <c r="A13" s="42" t="s">
        <v>18</v>
      </c>
      <c r="B13" s="40" t="s">
        <v>45</v>
      </c>
      <c r="C13" s="42" t="s">
        <v>19</v>
      </c>
      <c r="D13" s="42" t="s">
        <v>99</v>
      </c>
      <c r="E13" s="42" t="s">
        <v>100</v>
      </c>
      <c r="F13" s="42" t="s">
        <v>2</v>
      </c>
      <c r="G13" s="42" t="s">
        <v>3</v>
      </c>
      <c r="H13" s="42" t="s">
        <v>137</v>
      </c>
      <c r="I13" s="42" t="s">
        <v>138</v>
      </c>
    </row>
    <row r="14" spans="1:10" ht="14.75" customHeight="1">
      <c r="A14" s="44" t="s">
        <v>21</v>
      </c>
      <c r="B14" s="44"/>
      <c r="C14" s="44" t="s">
        <v>22</v>
      </c>
      <c r="D14" s="42" t="s">
        <v>99</v>
      </c>
      <c r="E14" s="45" t="s">
        <v>100</v>
      </c>
      <c r="F14" s="45"/>
      <c r="G14" s="46" t="s">
        <v>132</v>
      </c>
      <c r="H14" s="42"/>
      <c r="I14" s="42" t="s">
        <v>136</v>
      </c>
    </row>
    <row r="15" spans="1:10" s="77" customFormat="1" ht="14.75" customHeight="1">
      <c r="A15" s="75" t="s">
        <v>23</v>
      </c>
      <c r="B15" s="75"/>
      <c r="C15" s="75" t="s">
        <v>24</v>
      </c>
      <c r="D15" s="76" t="s">
        <v>25</v>
      </c>
      <c r="E15" s="75" t="s">
        <v>20</v>
      </c>
      <c r="F15" s="75" t="s">
        <v>131</v>
      </c>
      <c r="G15" s="75"/>
      <c r="H15" s="76" t="s">
        <v>136</v>
      </c>
      <c r="I15" s="75"/>
      <c r="J15" s="77" t="s">
        <v>26</v>
      </c>
    </row>
    <row r="16" spans="1:10" ht="14.75" customHeight="1">
      <c r="A16" s="46" t="s">
        <v>27</v>
      </c>
      <c r="B16" s="46"/>
      <c r="C16" s="46"/>
      <c r="D16" s="43" t="s">
        <v>25</v>
      </c>
      <c r="E16" s="46" t="s">
        <v>28</v>
      </c>
      <c r="F16" s="45" t="s">
        <v>129</v>
      </c>
      <c r="G16" s="45" t="s">
        <v>130</v>
      </c>
      <c r="H16" s="46" t="s">
        <v>52</v>
      </c>
      <c r="I16" s="46" t="s">
        <v>51</v>
      </c>
      <c r="J16" s="47" t="s">
        <v>116</v>
      </c>
    </row>
    <row r="17" spans="1:10" ht="14.75" customHeight="1">
      <c r="A17" s="42" t="s">
        <v>117</v>
      </c>
      <c r="B17" s="42"/>
      <c r="C17" s="42"/>
      <c r="D17" s="42" t="s">
        <v>99</v>
      </c>
      <c r="E17" s="42" t="s">
        <v>100</v>
      </c>
      <c r="F17" s="42" t="s">
        <v>46</v>
      </c>
      <c r="G17" s="42" t="s">
        <v>47</v>
      </c>
      <c r="H17" s="48" t="s">
        <v>118</v>
      </c>
      <c r="I17" s="48" t="s">
        <v>119</v>
      </c>
      <c r="J17" s="49" t="s">
        <v>120</v>
      </c>
    </row>
    <row r="18" spans="1:10" ht="14.75" customHeight="1">
      <c r="A18" s="42" t="s">
        <v>77</v>
      </c>
      <c r="B18" s="42" t="s">
        <v>45</v>
      </c>
      <c r="C18" s="44" t="s">
        <v>38</v>
      </c>
      <c r="D18" s="44" t="s">
        <v>99</v>
      </c>
      <c r="E18" s="44" t="s">
        <v>20</v>
      </c>
      <c r="F18" s="44" t="s">
        <v>131</v>
      </c>
      <c r="G18" s="44"/>
      <c r="H18" s="42" t="s">
        <v>136</v>
      </c>
      <c r="I18" s="44"/>
      <c r="J18" s="49"/>
    </row>
    <row r="19" spans="1:10" ht="14.75" customHeight="1">
      <c r="A19" s="42" t="s">
        <v>151</v>
      </c>
      <c r="B19" s="42" t="s">
        <v>40</v>
      </c>
      <c r="C19" s="44"/>
      <c r="D19" s="44" t="s">
        <v>99</v>
      </c>
      <c r="E19" s="44" t="s">
        <v>20</v>
      </c>
      <c r="F19" s="44" t="s">
        <v>64</v>
      </c>
      <c r="G19" s="44"/>
      <c r="H19" s="42" t="s">
        <v>136</v>
      </c>
      <c r="I19" s="44"/>
      <c r="J19" s="49"/>
    </row>
    <row r="20" spans="1:10" ht="14.75" customHeight="1">
      <c r="A20" s="42" t="s">
        <v>151</v>
      </c>
      <c r="B20" s="42" t="s">
        <v>45</v>
      </c>
      <c r="C20" s="44"/>
      <c r="D20" s="44" t="s">
        <v>99</v>
      </c>
      <c r="E20" s="44" t="s">
        <v>20</v>
      </c>
      <c r="F20" s="44" t="s">
        <v>65</v>
      </c>
      <c r="G20" s="44"/>
      <c r="H20" s="42" t="s">
        <v>136</v>
      </c>
      <c r="I20" s="44"/>
      <c r="J20" s="49"/>
    </row>
    <row r="21" spans="1:10" ht="14.75" customHeight="1">
      <c r="A21" s="42" t="s">
        <v>151</v>
      </c>
      <c r="B21" s="42" t="s">
        <v>56</v>
      </c>
      <c r="C21" s="44"/>
      <c r="D21" s="44" t="s">
        <v>99</v>
      </c>
      <c r="E21" s="44" t="s">
        <v>20</v>
      </c>
      <c r="F21" s="44" t="s">
        <v>66</v>
      </c>
      <c r="G21" s="44"/>
      <c r="H21" s="42" t="s">
        <v>136</v>
      </c>
      <c r="I21" s="72"/>
      <c r="J21" s="49"/>
    </row>
    <row r="22" spans="1:10" ht="14.75" customHeight="1">
      <c r="A22" s="44" t="s">
        <v>146</v>
      </c>
      <c r="B22" s="44" t="s">
        <v>40</v>
      </c>
      <c r="C22" s="44" t="s">
        <v>147</v>
      </c>
      <c r="D22" s="42" t="s">
        <v>99</v>
      </c>
      <c r="E22" s="45" t="s">
        <v>20</v>
      </c>
      <c r="F22" s="46" t="s">
        <v>67</v>
      </c>
      <c r="G22" s="44"/>
      <c r="H22" s="42" t="s">
        <v>136</v>
      </c>
    </row>
    <row r="23" spans="1:10" ht="14.75" customHeight="1">
      <c r="A23" s="42" t="s">
        <v>146</v>
      </c>
      <c r="B23" s="42" t="s">
        <v>45</v>
      </c>
      <c r="C23" s="44" t="s">
        <v>147</v>
      </c>
      <c r="D23" s="44" t="s">
        <v>99</v>
      </c>
      <c r="E23" s="44" t="s">
        <v>20</v>
      </c>
      <c r="F23" s="46" t="s">
        <v>68</v>
      </c>
      <c r="G23" s="46" t="s">
        <v>69</v>
      </c>
      <c r="H23" s="44" t="s">
        <v>137</v>
      </c>
      <c r="I23" s="44" t="s">
        <v>138</v>
      </c>
    </row>
    <row r="24" spans="1:10" ht="14.75" customHeight="1">
      <c r="A24" s="42" t="s">
        <v>148</v>
      </c>
      <c r="B24" s="42" t="s">
        <v>45</v>
      </c>
      <c r="C24" s="44"/>
      <c r="D24" s="44" t="s">
        <v>99</v>
      </c>
      <c r="E24" s="44" t="s">
        <v>20</v>
      </c>
      <c r="F24" s="46" t="s">
        <v>68</v>
      </c>
      <c r="G24" s="46" t="s">
        <v>69</v>
      </c>
      <c r="H24" s="44"/>
      <c r="I24" s="72"/>
    </row>
    <row r="25" spans="1:10" ht="14.75" customHeight="1">
      <c r="A25" s="42" t="s">
        <v>149</v>
      </c>
      <c r="B25" s="42" t="s">
        <v>40</v>
      </c>
      <c r="C25" s="44" t="s">
        <v>34</v>
      </c>
      <c r="D25" s="44" t="s">
        <v>99</v>
      </c>
      <c r="E25" s="44" t="s">
        <v>20</v>
      </c>
      <c r="F25" s="46" t="s">
        <v>67</v>
      </c>
      <c r="G25" s="46"/>
      <c r="H25" s="42" t="s">
        <v>136</v>
      </c>
    </row>
    <row r="26" spans="1:10" ht="14.75" customHeight="1">
      <c r="A26" s="42" t="s">
        <v>149</v>
      </c>
      <c r="B26" s="42" t="s">
        <v>45</v>
      </c>
      <c r="C26" s="44" t="s">
        <v>34</v>
      </c>
      <c r="D26" s="44" t="s">
        <v>99</v>
      </c>
      <c r="E26" s="44" t="s">
        <v>20</v>
      </c>
      <c r="F26" s="46" t="s">
        <v>68</v>
      </c>
      <c r="G26" s="46" t="s">
        <v>69</v>
      </c>
      <c r="H26" s="44" t="s">
        <v>137</v>
      </c>
      <c r="I26" s="44" t="s">
        <v>138</v>
      </c>
    </row>
    <row r="27" spans="1:10" ht="14.75" customHeight="1">
      <c r="A27" s="42" t="s">
        <v>152</v>
      </c>
      <c r="B27" s="42" t="s">
        <v>58</v>
      </c>
      <c r="C27" s="44" t="s">
        <v>147</v>
      </c>
      <c r="D27" s="44" t="s">
        <v>99</v>
      </c>
      <c r="E27" s="44" t="s">
        <v>20</v>
      </c>
      <c r="F27" s="46" t="s">
        <v>67</v>
      </c>
      <c r="G27" s="46"/>
      <c r="H27" s="42" t="s">
        <v>136</v>
      </c>
    </row>
    <row r="28" spans="1:10" ht="14.75" customHeight="1">
      <c r="A28" s="42" t="s">
        <v>152</v>
      </c>
      <c r="B28" s="42" t="s">
        <v>59</v>
      </c>
      <c r="C28" s="44" t="s">
        <v>147</v>
      </c>
      <c r="D28" s="44" t="s">
        <v>99</v>
      </c>
      <c r="E28" s="44" t="s">
        <v>20</v>
      </c>
      <c r="F28" s="46" t="s">
        <v>70</v>
      </c>
      <c r="G28" s="46"/>
      <c r="H28" s="42" t="s">
        <v>57</v>
      </c>
    </row>
    <row r="29" spans="1:10" ht="14.75" customHeight="1">
      <c r="A29" s="42" t="s">
        <v>152</v>
      </c>
      <c r="B29" s="42" t="s">
        <v>45</v>
      </c>
      <c r="C29" s="44" t="s">
        <v>147</v>
      </c>
      <c r="D29" s="44" t="s">
        <v>99</v>
      </c>
      <c r="E29" s="44" t="s">
        <v>20</v>
      </c>
      <c r="F29" s="46" t="s">
        <v>68</v>
      </c>
      <c r="G29" s="46" t="s">
        <v>69</v>
      </c>
      <c r="H29" s="44" t="s">
        <v>137</v>
      </c>
      <c r="I29" s="44" t="s">
        <v>138</v>
      </c>
    </row>
    <row r="30" spans="1:10" ht="14.75" customHeight="1">
      <c r="A30" s="42" t="s">
        <v>29</v>
      </c>
      <c r="B30" s="42" t="s">
        <v>45</v>
      </c>
      <c r="C30" s="44" t="s">
        <v>60</v>
      </c>
      <c r="D30" s="44" t="s">
        <v>99</v>
      </c>
      <c r="E30" s="44" t="s">
        <v>20</v>
      </c>
      <c r="F30" s="44" t="s">
        <v>71</v>
      </c>
      <c r="G30" s="44"/>
      <c r="H30" s="44"/>
      <c r="I30" s="44"/>
    </row>
    <row r="31" spans="1:10" ht="14.75" customHeight="1">
      <c r="A31" s="42" t="s">
        <v>30</v>
      </c>
      <c r="B31" s="42" t="s">
        <v>45</v>
      </c>
      <c r="C31" s="44" t="s">
        <v>35</v>
      </c>
      <c r="D31" s="44"/>
      <c r="E31" s="44"/>
      <c r="F31" s="44"/>
      <c r="G31" s="44"/>
      <c r="H31" s="44"/>
      <c r="I31" s="44"/>
    </row>
    <row r="32" spans="1:10" ht="14.75" customHeight="1">
      <c r="A32" s="42" t="s">
        <v>31</v>
      </c>
      <c r="B32" s="42" t="s">
        <v>45</v>
      </c>
      <c r="C32" s="44"/>
      <c r="D32" s="44"/>
      <c r="E32" s="44"/>
      <c r="F32" s="44"/>
      <c r="G32" s="44"/>
      <c r="H32" s="44"/>
      <c r="I32" s="44"/>
    </row>
    <row r="33" spans="1:9" ht="14.75" customHeight="1">
      <c r="A33" s="42" t="s">
        <v>150</v>
      </c>
      <c r="B33" s="42" t="s">
        <v>45</v>
      </c>
      <c r="C33" s="44"/>
      <c r="D33" s="44" t="s">
        <v>99</v>
      </c>
      <c r="E33" s="44" t="s">
        <v>20</v>
      </c>
      <c r="F33" s="44" t="s">
        <v>78</v>
      </c>
      <c r="G33" s="44"/>
      <c r="H33" s="44"/>
      <c r="I33" s="44"/>
    </row>
    <row r="34" spans="1:9" ht="14.75" customHeight="1">
      <c r="A34" s="42" t="s">
        <v>32</v>
      </c>
      <c r="B34" s="42" t="s">
        <v>45</v>
      </c>
      <c r="C34" s="44" t="s">
        <v>79</v>
      </c>
      <c r="D34" s="44"/>
      <c r="E34" s="44"/>
      <c r="F34" s="44"/>
      <c r="G34" s="44"/>
      <c r="H34" s="44"/>
      <c r="I34" s="44"/>
    </row>
    <row r="35" spans="1:9" ht="14.75" customHeight="1">
      <c r="A35" s="42" t="s">
        <v>22</v>
      </c>
      <c r="B35" s="42" t="s">
        <v>41</v>
      </c>
      <c r="C35" s="44" t="s">
        <v>37</v>
      </c>
      <c r="D35" s="44" t="s">
        <v>99</v>
      </c>
      <c r="E35" s="44" t="s">
        <v>20</v>
      </c>
      <c r="F35" s="44" t="s">
        <v>72</v>
      </c>
      <c r="G35" s="44" t="s">
        <v>74</v>
      </c>
      <c r="H35" s="44" t="s">
        <v>137</v>
      </c>
      <c r="I35" s="44" t="s">
        <v>138</v>
      </c>
    </row>
    <row r="36" spans="1:9" ht="14.75" customHeight="1">
      <c r="A36" s="42" t="s">
        <v>22</v>
      </c>
      <c r="B36" s="42" t="s">
        <v>42</v>
      </c>
      <c r="C36" s="44" t="s">
        <v>37</v>
      </c>
      <c r="D36" s="44" t="s">
        <v>99</v>
      </c>
      <c r="E36" s="44" t="s">
        <v>20</v>
      </c>
      <c r="F36" s="44" t="s">
        <v>73</v>
      </c>
      <c r="G36" s="44" t="s">
        <v>74</v>
      </c>
      <c r="H36" s="44" t="s">
        <v>137</v>
      </c>
      <c r="I36" s="44" t="s">
        <v>138</v>
      </c>
    </row>
    <row r="37" spans="1:9" ht="14.75" customHeight="1">
      <c r="A37" s="42" t="s">
        <v>33</v>
      </c>
      <c r="B37" s="42" t="s">
        <v>61</v>
      </c>
      <c r="C37" s="44" t="s">
        <v>63</v>
      </c>
      <c r="D37" s="44" t="s">
        <v>99</v>
      </c>
      <c r="E37" s="44" t="s">
        <v>20</v>
      </c>
      <c r="F37" s="44" t="s">
        <v>75</v>
      </c>
      <c r="G37" s="44"/>
      <c r="H37" s="44"/>
      <c r="I37" s="44"/>
    </row>
    <row r="38" spans="1:9" ht="14.75" customHeight="1">
      <c r="A38" s="42" t="s">
        <v>33</v>
      </c>
      <c r="B38" s="42" t="s">
        <v>62</v>
      </c>
      <c r="C38" s="44" t="s">
        <v>63</v>
      </c>
      <c r="D38" s="44" t="s">
        <v>99</v>
      </c>
      <c r="E38" s="44" t="s">
        <v>20</v>
      </c>
      <c r="F38" s="44" t="s">
        <v>76</v>
      </c>
      <c r="G38" s="44"/>
      <c r="H38" s="44"/>
      <c r="I38" s="44"/>
    </row>
    <row r="40" spans="1:9">
      <c r="A40" s="50" t="s">
        <v>121</v>
      </c>
      <c r="B40" s="50"/>
    </row>
    <row r="41" spans="1:9">
      <c r="A41" s="51" t="s">
        <v>122</v>
      </c>
      <c r="B41" s="51"/>
      <c r="C41" s="52" t="s">
        <v>139</v>
      </c>
      <c r="D41" s="53" t="s">
        <v>161</v>
      </c>
      <c r="E41" s="52"/>
      <c r="F41" s="52"/>
    </row>
    <row r="42" spans="1:9">
      <c r="A42" s="54" t="s">
        <v>123</v>
      </c>
      <c r="B42" s="54"/>
      <c r="C42" s="60" t="s">
        <v>140</v>
      </c>
      <c r="D42" s="56" t="s">
        <v>36</v>
      </c>
      <c r="E42" s="55"/>
      <c r="F42" s="55"/>
    </row>
    <row r="43" spans="1:9">
      <c r="A43" s="54" t="s">
        <v>124</v>
      </c>
      <c r="B43" s="54"/>
      <c r="C43" s="60" t="s">
        <v>141</v>
      </c>
      <c r="D43" s="56" t="s">
        <v>142</v>
      </c>
      <c r="E43" s="55"/>
      <c r="F43" s="55"/>
    </row>
    <row r="44" spans="1:9" ht="31.5">
      <c r="A44" s="54" t="s">
        <v>125</v>
      </c>
      <c r="B44" s="54"/>
      <c r="C44" s="55" t="s">
        <v>143</v>
      </c>
      <c r="D44" s="56" t="s">
        <v>54</v>
      </c>
      <c r="E44" s="55"/>
      <c r="F44" s="55"/>
    </row>
    <row r="45" spans="1:9">
      <c r="A45" s="54" t="s">
        <v>126</v>
      </c>
      <c r="B45" s="54"/>
      <c r="C45" s="55" t="s">
        <v>144</v>
      </c>
      <c r="D45" s="56" t="s">
        <v>145</v>
      </c>
      <c r="E45" s="55"/>
      <c r="F45" s="55"/>
    </row>
    <row r="46" spans="1:9" ht="47.25">
      <c r="A46" s="54" t="s">
        <v>55</v>
      </c>
      <c r="B46" s="54"/>
      <c r="C46" s="55" t="s">
        <v>53</v>
      </c>
      <c r="D46" s="56" t="s">
        <v>127</v>
      </c>
      <c r="E46" s="55"/>
      <c r="F46" s="55"/>
    </row>
  </sheetData>
  <sheetProtection sheet="1" objects="1" scenarios="1"/>
  <mergeCells count="8">
    <mergeCell ref="H1:I1"/>
    <mergeCell ref="A1:A2"/>
    <mergeCell ref="C1:C2"/>
    <mergeCell ref="D1:D2"/>
    <mergeCell ref="E1:E2"/>
    <mergeCell ref="F1:F2"/>
    <mergeCell ref="G1:G2"/>
    <mergeCell ref="B1:B2"/>
  </mergeCells>
  <phoneticPr fontId="24"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cp:lastPrinted>2015-08-18T23:22:51Z</cp:lastPrinted>
  <dcterms:created xsi:type="dcterms:W3CDTF">2014-07-01T23:43:25Z</dcterms:created>
  <dcterms:modified xsi:type="dcterms:W3CDTF">2015-08-19T12:09:45Z</dcterms:modified>
</cp:coreProperties>
</file>