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Nathalia\Documents\GitHub\CienciasSociales\fuentes\contenidos\grado08\guion07\"/>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040" windowHeight="8796"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1" i="1" l="1"/>
  <c r="F11" i="1"/>
  <c r="G11" i="1" s="1"/>
  <c r="H10" i="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<sst xmlns="http://schemas.openxmlformats.org/spreadsheetml/2006/main" count="374" uniqueCount="197">
  <si>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</si>
  <si>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</si>
  <si>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</si>
  <si>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</si>
  <si>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</si>
  <si>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</si>
  <si>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</si>
  <si>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</si>
  <si>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</si>
  <si>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</si>
  <si>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</si>
  <si>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</si>
  <si>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</si>
  <si>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</si>
  <si>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</si>
  <si>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</si>
  <si>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</si>
  <si>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</si>
  <si>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</si>
  <si>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</si>
  <si>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</si>
  <si>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</si>
  <si>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</si>
  <si>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</si>
  <si>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</si>
  <si>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</si>
  <si>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</si>
  <si>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</si>
  <si>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</si>
  <si>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</si>
  <si>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</si>
  <si>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</si>
  <si>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</si>
  <si>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</si>
  <si>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</si>
  <si>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</si>
  <si>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</si>
  <si>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</si>
  <si>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</si>
  <si>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</si>
  <si>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</si>
  <si>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</si>
  <si>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</si>
  <si>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</si>
  <si>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</si>
  <si>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</si>
  <si>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</si>
  <si>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</si>
  <si>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</si>
  <si>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</si>
  <si>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</si>
  <si>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</si>
  <si>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</si>
  <si>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</si>
  <si>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</si>
  <si>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</si>
  <si>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</si>
  <si>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</si>
  <si>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</si>
  <si>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</si>
  <si>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</si>
  <si>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</si>
  <si>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</si>
  <si>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</si>
  <si>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</si>
  <si>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</si>
  <si>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</si>
  <si>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</si>
  <si>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</si>
  <si>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</si>
  <si>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</si>
  <si>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</si>
  <si>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</si>
  <si>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</si>
  <si>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</si>
  <si>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</si>
  <si>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</si>
  <si>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</si>
  <si>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</si>
  <si>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</si>
  <si>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</si>
  <si>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</si>
  <si>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</si>
  <si>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</si>
  <si>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</si>
  <si>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</si>
  <si>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</si>
  <si>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</si>
  <si>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</si>
  <si>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</si>
  <si>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</si>
  <si>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</si>
  <si>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</si>
  <si>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</si>
  <si>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</si>
  <si>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</si>
  <si>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</si>
  <si>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</si>
  <si>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</si>
  <si>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</si>
  <si>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</si>
  <si>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</si>
  <si>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</si>
  <si>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</si>
  <si>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</si>
  <si>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</si>
  <si>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</si>
  <si>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</si>
  <si>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</si>
  <si>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</si>
  <si>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</si>
  <si>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</si>
  <si>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</si>
  <si>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</si>
  <si>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</si>
  <si>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</si>
  <si>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</si>
  <si>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</si>
  <si>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</si>
  <si>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</si>
  <si>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</si>
  <si>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</si>
  <si>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</si>
  <si>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</si>
  <si>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</si>
  <si>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</si>
  <si>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</si>
  <si>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</si>
  <si>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</si>
  <si>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</si>
  <si>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</si>
  <si>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</si>
  <si>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</si>
  <si>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</si>
  <si>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</si>
  <si>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</si>
  <si>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</si>
  <si>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</si>
  <si>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</si>
  <si>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</si>
  <si>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</si>
  <si>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</si>
  <si>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</si>
  <si>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</si>
  <si>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</si>
  <si>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</si>
  <si>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</si>
  <si>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</si>
  <si>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</si>
  <si>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</si>
  <si>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</si>
  <si>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</si>
  <si>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</si>
  <si>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</si>
  <si>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</si>
  <si>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</si>
  <si>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</si>
  <si>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</si>
  <si>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</si>
  <si>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</si>
  <si>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</si>
  <si>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</si>
  <si>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</si>
  <si>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</si>
  <si>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</si>
  <si>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</si>
  <si>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</si>
  <si>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</si>
  <si>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</si>
  <si>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</si>
  <si>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</si>
  <si>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</si>
  <si>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</si>
  <si>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</si>
  <si>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</si>
  <si>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</si>
  <si>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</si>
  <si>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</si>
  <si>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</si>
  <si>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</si>
  <si>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</si>
  <si>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</si>
  <si>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</si>
  <si>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</si>
  <si>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</si>
  <si>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</si>
  <si>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</si>
  <si>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Latinoamérica en la segunda mitad del siglo XIX</t>
  </si>
  <si>
    <t>Nathalia Castañeda</t>
  </si>
  <si>
    <t>CN_08_07_REC190</t>
  </si>
  <si>
    <t>CS_08_03_CO_IMG12_small</t>
  </si>
  <si>
    <t>Ilustración</t>
  </si>
  <si>
    <t>Guerras de independencia en Latinoamérica</t>
  </si>
  <si>
    <t>CS_08_03_REC110_IMG02n; CS_08_07_IMG06 y CS_08_07_IMG12</t>
  </si>
  <si>
    <t>Algunos líderes de los procesos de independencia en América Latina: Simón Bolívar (Nueva Granada), Tiradentes (Brasil) y José Martí (Cuba)</t>
  </si>
  <si>
    <t>La misma imagen 12 del CE del guion CS_08_03_CO, para la pestaña PRESENTACIÓN</t>
  </si>
  <si>
    <t>Las mismas imágenes solicitadas para este CE y la de Bolívar del guion 08_03, en composición, para la pestaña TAREA. La imagen de José Martí puede ser la que se ponga como Med y Thump para el recurso.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</si>
</sst>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K11" sqref="K11"/>
    </sheetView>
  </sheetViews>
  <sheetFormatPr baseColWidth="10" defaultColWidth="10.8984375" defaultRowHeight="13.2" x14ac:dyDescent="0.25"/>
  <cols>
    <col min="1" max="1" width="7" style="2" customWidth="1"/>
    <col min="2" max="2" width="21" style="2" customWidth="1"/>
    <col min="3" max="3" width="21.19921875" style="2" customWidth="1"/>
    <col min="4" max="4" width="20"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F13</v>
      </c>
    </row>
    <row r="2" spans="1:16" ht="15.6" x14ac:dyDescent="0.3">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6" x14ac:dyDescent="0.3">
      <c r="A3" s="1"/>
      <c r="B3" s="4" t="s">
        <v>8</v>
      </c>
      <c r="C3" s="87">
        <v>8</v>
      </c>
      <c r="D3" s="88"/>
      <c r="F3" s="80">
        <v>42455</v>
      </c>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5.6"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9" t="s">
        <v>188</v>
      </c>
      <c r="D5" s="90"/>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39.6" x14ac:dyDescent="0.25">
      <c r="A10" s="12" t="str">
        <f>IF(OR(B10&lt;&gt;"",J10&lt;&gt;""),"IMG01","")</f>
        <v>IMG01</v>
      </c>
      <c r="B10" s="62" t="s">
        <v>190</v>
      </c>
      <c r="C10" s="20" t="str">
        <f t="shared" ref="C10:C41" si="0">IF(OR(B10&lt;&gt;"",J10&lt;&gt;""),IF($G$4="Recurso",CONCATENATE($G$4," ",$G$5),$G$4),"")</f>
        <v>Recurso F13</v>
      </c>
      <c r="D10" s="63" t="s">
        <v>191</v>
      </c>
      <c r="E10" s="63" t="s">
        <v>151</v>
      </c>
      <c r="F10" s="13" t="str">
        <f t="shared" ref="F10" ca="1" si="1">IF(OR(B10&lt;&gt;"",J10&lt;&gt;""),CONCATENATE($C$7,"_",$A10,IF($G$4="Cuaderno de Estudio","_small",CONCATENATE(IF(I10="","","n"),IF(LEFT($G$5,1)="F",".jpg",".png")))),"")</f>
        <v>CN_08_07_REC190_IMG01n.jpg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CN_08_07_REC190_IMG01a.jpg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192</v>
      </c>
      <c r="K10" s="64" t="s">
        <v>195</v>
      </c>
      <c r="O10" s="2" t="str">
        <f>'Definición técnica de imagenes'!A12</f>
        <v>M12D</v>
      </c>
    </row>
    <row r="11" spans="1:16" s="11" customFormat="1" ht="92.4" x14ac:dyDescent="0.25">
      <c r="A11" s="12" t="str">
        <f t="shared" ref="A11:A18" si="3">IF(OR(B11&lt;&gt;"",J11&lt;&gt;""),CONCATENATE(LEFT(A10,3),IF(MID(A10,4,2)+1&lt;10,CONCATENATE("0",MID(A10,4,2)+1))),"")</f>
        <v>IMG02</v>
      </c>
      <c r="B11" s="62" t="s">
        <v>193</v>
      </c>
      <c r="C11" s="20" t="str">
        <f t="shared" si="0"/>
        <v>Recurso F13</v>
      </c>
      <c r="D11" s="63" t="s">
        <v>191</v>
      </c>
      <c r="E11" s="63" t="s">
        <v>151</v>
      </c>
      <c r="F11" s="13" t="str">
        <f t="shared" ref="F11:F74" ca="1" si="4">IF(OR(B11&lt;&gt;"",J11&lt;&gt;""),CONCATENATE($C$7,"_",$A11,IF($G$4="Cuaderno de Estudio","_small",CONCATENATE(IF(I11="","","n"),IF(LEFT($G$5,1)="F",".jpg",".png")))),"")</f>
        <v>CN_08_07_REC190_IMG02n.jpg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CN_08_07_REC190_IMG02a.jpg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t="s">
        <v>194</v>
      </c>
      <c r="K11" s="65" t="s">
        <v>196</v>
      </c>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3.8"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3.8"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3" t="s">
        <v>38</v>
      </c>
      <c r="B1" s="94"/>
      <c r="C1" s="94"/>
      <c r="D1" s="94"/>
      <c r="E1" s="94"/>
      <c r="F1" s="95"/>
    </row>
    <row r="2" spans="1:11" x14ac:dyDescent="0.3">
      <c r="A2" s="30" t="s">
        <v>42</v>
      </c>
      <c r="B2" s="31"/>
      <c r="C2" s="96" t="s">
        <v>13</v>
      </c>
      <c r="D2" s="97"/>
      <c r="E2" s="98"/>
      <c r="F2" s="32"/>
    </row>
    <row r="3" spans="1:11" ht="62.4" x14ac:dyDescent="0.3">
      <c r="A3" s="33" t="s">
        <v>43</v>
      </c>
      <c r="B3" s="31"/>
      <c r="C3" s="102" t="s">
        <v>14</v>
      </c>
      <c r="D3" s="103"/>
      <c r="E3" s="104"/>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5" t="str">
        <f>CONCATENATE(H21,"_",I21,"_",J21,"_CO")</f>
        <v>LE_07_04_CO</v>
      </c>
      <c r="E5" s="106"/>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1" t="str">
        <f>CONCATENATE("SolicitudGrafica_",D5,".xls")</f>
        <v>SolicitudGrafica_LE_07_04_CO.xls</v>
      </c>
      <c r="E7" s="91"/>
      <c r="F7" s="92"/>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3" t="s">
        <v>41</v>
      </c>
      <c r="B13" s="94"/>
      <c r="C13" s="94"/>
      <c r="D13" s="94"/>
      <c r="E13" s="94"/>
      <c r="F13" s="95"/>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6" t="s">
        <v>49</v>
      </c>
      <c r="D15" s="97"/>
      <c r="E15" s="97"/>
      <c r="F15" s="98"/>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9" t="str">
        <f>CONCATENATE(H21,"_",I21,"_",J21,"_",K45)</f>
        <v>LE_07_04_REC10</v>
      </c>
      <c r="E17" s="100"/>
      <c r="F17" s="101"/>
      <c r="J17" s="22">
        <v>14</v>
      </c>
      <c r="K17" s="22">
        <v>14</v>
      </c>
    </row>
    <row r="18" spans="1:11" ht="78.599999999999994" thickBot="1" x14ac:dyDescent="0.35">
      <c r="A18" s="33" t="s">
        <v>48</v>
      </c>
      <c r="B18" s="31"/>
      <c r="C18" s="59" t="s">
        <v>120</v>
      </c>
      <c r="D18" s="91" t="str">
        <f>CONCATENATE("SolicitudGrafica_",D17,".xls")</f>
        <v>SolicitudGrafica_LE_07_04_REC10.xls</v>
      </c>
      <c r="E18" s="91"/>
      <c r="F18" s="92"/>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8" t="s">
        <v>56</v>
      </c>
      <c r="B1" s="108" t="s">
        <v>149</v>
      </c>
      <c r="C1" s="108" t="s">
        <v>63</v>
      </c>
      <c r="D1" s="108" t="s">
        <v>64</v>
      </c>
      <c r="E1" s="108" t="s">
        <v>5</v>
      </c>
      <c r="F1" s="108" t="s">
        <v>65</v>
      </c>
      <c r="G1" s="108" t="s">
        <v>66</v>
      </c>
      <c r="H1" s="107" t="s">
        <v>68</v>
      </c>
      <c r="I1" s="107"/>
    </row>
    <row r="2" spans="1:10" x14ac:dyDescent="0.3">
      <c r="A2" s="108"/>
      <c r="B2" s="108"/>
      <c r="C2" s="108"/>
      <c r="D2" s="108"/>
      <c r="E2" s="108"/>
      <c r="F2" s="108"/>
      <c r="G2" s="108"/>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7" customFormat="1" ht="14.7" customHeight="1" x14ac:dyDescent="0.3">
      <c r="A15" s="75" t="s">
        <v>96</v>
      </c>
      <c r="B15" s="75"/>
      <c r="C15" s="75" t="s">
        <v>97</v>
      </c>
      <c r="D15" s="76" t="s">
        <v>98</v>
      </c>
      <c r="E15" s="75" t="s">
        <v>93</v>
      </c>
      <c r="F15" s="75" t="s">
        <v>117</v>
      </c>
      <c r="G15" s="75"/>
      <c r="H15" s="76" t="s">
        <v>122</v>
      </c>
      <c r="I15" s="75"/>
      <c r="J15" s="77"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 Castañeda Aponte</cp:lastModifiedBy>
  <dcterms:created xsi:type="dcterms:W3CDTF">2014-07-01T23:43:25Z</dcterms:created>
  <dcterms:modified xsi:type="dcterms:W3CDTF">2016-03-28T00:33:38Z</dcterms:modified>
</cp:coreProperties>
</file>