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60" windowWidth="19200" windowHeight="889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H24" i="1"/>
  <c r="H23" i="1"/>
  <c r="H22" i="1"/>
  <c r="H21" i="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F20" i="1" s="1"/>
  <c r="G20" i="1" s="1"/>
  <c r="A21" i="1" l="1"/>
  <c r="F21" i="1" s="1"/>
  <c r="G21" i="1" s="1"/>
  <c r="A22" i="1" l="1"/>
  <c r="F22" i="1" s="1"/>
  <c r="G22" i="1" s="1"/>
  <c r="A23" i="1" l="1"/>
  <c r="F23" i="1" s="1"/>
  <c r="G23" i="1" s="1"/>
  <c r="A24" i="1" l="1"/>
  <c r="F24" i="1" s="1"/>
  <c r="G24" i="1" s="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<sst xmlns="http://schemas.openxmlformats.org/spreadsheetml/2006/main" count="395" uniqueCount="207">
  <si>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</si>
  <si>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</si>
  <si>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</si>
  <si>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</si>
  <si>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</si>
  <si>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</si>
  <si>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</si>
  <si>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</si>
  <si>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</si>
  <si>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</si>
  <si>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</si>
  <si>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</si>
  <si>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</si>
  <si>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</si>
  <si>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</si>
  <si>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</si>
  <si>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</si>
  <si>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</si>
  <si>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</si>
  <si>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</si>
  <si>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</si>
  <si>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</si>
  <si>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</si>
  <si>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</si>
  <si>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</si>
  <si>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</si>
  <si>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</si>
  <si>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</si>
  <si>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</si>
  <si>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</si>
  <si>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</si>
  <si>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</si>
  <si>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</si>
  <si>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</si>
  <si>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</si>
  <si>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</si>
  <si>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</si>
  <si>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</si>
  <si>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</si>
  <si>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</si>
  <si>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</si>
  <si>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</si>
  <si>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</si>
  <si>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</si>
  <si>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</si>
  <si>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</si>
  <si>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</si>
  <si>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</si>
  <si>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</si>
  <si>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</si>
  <si>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</si>
  <si>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</si>
  <si>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</si>
  <si>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</si>
  <si>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</si>
  <si>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</si>
  <si>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</si>
  <si>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</si>
  <si>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</si>
  <si>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</si>
  <si>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</si>
  <si>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</si>
  <si>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</si>
  <si>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</si>
  <si>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</si>
  <si>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</si>
  <si>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</si>
  <si>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</si>
  <si>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</si>
  <si>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</si>
  <si>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</si>
  <si>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</si>
  <si>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</si>
  <si>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</si>
  <si>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</si>
  <si>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</si>
  <si>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</si>
  <si>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</si>
  <si>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</si>
  <si>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</si>
  <si>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</si>
  <si>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</si>
  <si>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</si>
  <si>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</si>
  <si>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</si>
  <si>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</si>
  <si>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</si>
  <si>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</si>
  <si>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</si>
  <si>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</si>
  <si>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</si>
  <si>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</si>
  <si>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</si>
  <si>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</si>
  <si>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</si>
  <si>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</si>
  <si>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</si>
  <si>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</si>
  <si>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</si>
  <si>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</si>
  <si>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</si>
  <si>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</si>
  <si>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</si>
  <si>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</si>
  <si>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</si>
  <si>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</si>
  <si>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</si>
  <si>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</si>
  <si>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</si>
  <si>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</si>
  <si>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</si>
  <si>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</si>
  <si>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</si>
  <si>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</si>
  <si>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</si>
  <si>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</si>
  <si>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</si>
  <si>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</si>
  <si>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</si>
  <si>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</si>
  <si>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</si>
  <si>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</si>
  <si>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</si>
  <si>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</si>
  <si>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</si>
  <si>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</si>
  <si>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</si>
  <si>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</si>
  <si>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</si>
  <si>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</si>
  <si>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</si>
  <si>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</si>
  <si>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</si>
  <si>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</si>
  <si>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</si>
  <si>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</si>
  <si>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</si>
  <si>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</si>
  <si>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</si>
  <si>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</si>
  <si>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</si>
  <si>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</si>
  <si>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</si>
  <si>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</si>
  <si>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</si>
  <si>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</si>
  <si>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</si>
  <si>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</si>
  <si>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</si>
  <si>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</si>
  <si>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</si>
  <si>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</si>
  <si>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</si>
  <si>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</si>
  <si>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</si>
  <si>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</si>
  <si>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</si>
  <si>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</si>
  <si>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</si>
  <si>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</si>
  <si>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</si>
  <si>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</si>
  <si>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</si>
  <si>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</si>
  <si>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</si>
  <si>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</si>
  <si>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</si>
  <si>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</si>
  <si>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</si>
  <si>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</si>
  <si>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</si>
  <si>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</si>
  <si>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</si>
  <si>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</si>
  <si>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</si>
  <si>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</si>
  <si>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</si>
  <si>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</si>
  <si>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</si>
  <si>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</si>
  <si>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</si>
  <si>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</si>
  <si>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</si>
  <si>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</si>
  <si>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</si>
  <si>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</si>
  <si>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</si>
  <si>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América precolombina</t>
  </si>
  <si>
    <t>Marcela Guevara B.</t>
  </si>
  <si>
    <t>http://i127.photobucket.com/albums/p138/aristin/blog/tradiciones/mapa-tribus.jpg</t>
  </si>
  <si>
    <t>Ilustración</t>
  </si>
  <si>
    <t>Mapa interactivo.  Zonas culturales de Norteamérica</t>
  </si>
  <si>
    <t>http://www.alienor.org/publications/curtis/catalogue.php?type=f%C3%A9minin</t>
  </si>
  <si>
    <t>http://www.firstpeople.us/photos/Klamath_woman.jpg</t>
  </si>
  <si>
    <t>http://yurokhousing.com/images/Image8.jpg</t>
  </si>
  <si>
    <t>https://bases.alienor.org/bin/image.dll?FI&amp;ND|843980&amp;CR|1000&amp;KP|awp&amp;KR|bbea10883a478f375f39a51e9e94e99f</t>
  </si>
  <si>
    <t>http://static0.planetasaber.com/encyclopedia/Data/Imagenes/FOTOS/000IQF01.jpg</t>
  </si>
  <si>
    <t>https://familysearch.org/learn/wiki/en/images/a/aa/Chippewa%2C_Woman_and_Infant%2C_%281900%29.jpg</t>
  </si>
  <si>
    <t>Fotografía</t>
  </si>
  <si>
    <t>Indigena Cherokee</t>
  </si>
  <si>
    <t>Nativa apache</t>
  </si>
  <si>
    <t>Mujer klamanth</t>
  </si>
  <si>
    <t>Vida cotidiana Yurok</t>
  </si>
  <si>
    <t>Siux en actividades de caza</t>
  </si>
  <si>
    <t>Mujer cheppewa con su hijo</t>
  </si>
  <si>
    <t>CS_06_05_CO_REC70</t>
  </si>
  <si>
    <t>Mujeres Nootka en canoa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</si>
</sst>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5" xfId="0" applyFont="1" applyFill="1" applyBorder="1" applyAlignment="1" applyProtection="1">
      <alignment wrapText="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3" activePane="bottomLeft" state="frozen"/>
      <selection pane="bottomLeft" activeCell="D13" sqref="D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Diaporama F1</v>
      </c>
    </row>
    <row r="2" spans="1:16" ht="15.75" x14ac:dyDescent="0.25">
      <c r="A2" s="1"/>
      <c r="B2" s="3" t="s">
        <v>121</v>
      </c>
      <c r="C2" s="85" t="s">
        <v>23</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42381</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9"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188</v>
      </c>
      <c r="D5" s="91"/>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205</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52.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ht="54" x14ac:dyDescent="0.25">
      <c r="A10" s="12" t="str">
        <f>IF(OR(B10&lt;&gt;"",J10&lt;&gt;""),"IMG01","")</f>
        <v>IMG01</v>
      </c>
      <c r="B10" s="62" t="s">
        <v>189</v>
      </c>
      <c r="C10" s="20" t="str">
        <f t="shared" ref="C10:C41" si="0">IF(OR(B10&lt;&gt;"",J10&lt;&gt;""),IF($G$4="Recurso",CONCATENATE($G$4," ",$G$5),$G$4),"")</f>
        <v>Recurso Diaporama F1</v>
      </c>
      <c r="D10" s="63" t="s">
        <v>190</v>
      </c>
      <c r="E10" s="63" t="s">
        <v>155</v>
      </c>
      <c r="F10" s="13" t="str">
        <f t="shared" ref="F10" ca="1" si="1">IF(OR(B10&lt;&gt;"",J10&lt;&gt;""),CONCATENATE($C$7,"_",$A10,IF($G$4="Cuaderno de Estudio","_small",CONCATENATE(IF(I10="","","n"),IF(LEFT($G$5,1)="F",".jpg",".png")))),"")</f>
        <v>CS_06_05_CO_REC70_IMG01.png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78.75" customHeight="1" x14ac:dyDescent="0.25">
      <c r="A11" s="12" t="str">
        <f t="shared" ref="A11:A18" si="3">IF(OR(B11&lt;&gt;"",J11&lt;&gt;""),CONCATENATE(LEFT(A10,3),IF(MID(A10,4,2)+1&lt;10,CONCATENATE("0",MID(A10,4,2)+1))),"")</f>
        <v>IMG02</v>
      </c>
      <c r="B11" s="62">
        <v>288154154</v>
      </c>
      <c r="C11" s="20" t="str">
        <f t="shared" si="0"/>
        <v>Recurso Diaporama F1</v>
      </c>
      <c r="D11" s="63" t="s">
        <v>198</v>
      </c>
      <c r="E11" s="63" t="s">
        <v>155</v>
      </c>
      <c r="F11" s="13" t="str">
        <f t="shared" ref="F11:F74" ca="1" si="4">IF(OR(B11&lt;&gt;"",J11&lt;&gt;""),CONCATENATE($C$7,"_",$A11,IF($G$4="Cuaderno de Estudio","_small",CONCATENATE(IF(I11="","","n"),IF(LEFT($G$5,1)="F",".jpg",".png")))),"")</f>
        <v>CS_06_05_CO_REC70_IMG02.png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199</v>
      </c>
      <c r="K11" s="65"/>
      <c r="O11" s="2" t="str">
        <f>'Definición técnica de imagenes'!A13</f>
        <v>M101</v>
      </c>
    </row>
    <row r="12" spans="1:16" s="11" customFormat="1" ht="54" x14ac:dyDescent="0.25">
      <c r="A12" s="12" t="str">
        <f t="shared" si="3"/>
        <v>IMG03</v>
      </c>
      <c r="B12" s="62" t="s">
        <v>192</v>
      </c>
      <c r="C12" s="20" t="str">
        <f t="shared" si="0"/>
        <v>Recurso Diaporama F1</v>
      </c>
      <c r="D12" s="63" t="s">
        <v>190</v>
      </c>
      <c r="E12" s="63" t="s">
        <v>155</v>
      </c>
      <c r="F12" s="13" t="str">
        <f t="shared" ca="1" si="4"/>
        <v>CS_06_05_CO_REC70_IMG03.png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200</v>
      </c>
      <c r="K12" s="64"/>
      <c r="O12" s="2" t="str">
        <f>'Definición técnica de imagenes'!A18</f>
        <v>Diaporama F1</v>
      </c>
    </row>
    <row r="13" spans="1:16" s="11" customFormat="1" ht="40.5" x14ac:dyDescent="0.25">
      <c r="A13" s="12" t="str">
        <f t="shared" si="3"/>
        <v>IMG04</v>
      </c>
      <c r="B13" s="62" t="s">
        <v>193</v>
      </c>
      <c r="C13" s="20" t="str">
        <f t="shared" si="0"/>
        <v>Recurso Diaporama F1</v>
      </c>
      <c r="D13" s="63" t="s">
        <v>190</v>
      </c>
      <c r="E13" s="63" t="s">
        <v>155</v>
      </c>
      <c r="F13" s="13" t="str">
        <f t="shared" ca="1" si="4"/>
        <v>CS_06_05_CO_REC70_IMG04.png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201</v>
      </c>
      <c r="K13" s="64"/>
      <c r="O13" s="2" t="str">
        <f>'Definición técnica de imagenes'!A19</f>
        <v>F4</v>
      </c>
    </row>
    <row r="14" spans="1:16" s="11" customFormat="1" ht="27" x14ac:dyDescent="0.25">
      <c r="A14" s="12" t="str">
        <f t="shared" si="3"/>
        <v>IMG05</v>
      </c>
      <c r="B14" s="62" t="s">
        <v>194</v>
      </c>
      <c r="C14" s="20" t="str">
        <f t="shared" si="0"/>
        <v>Recurso Diaporama F1</v>
      </c>
      <c r="D14" s="63" t="s">
        <v>190</v>
      </c>
      <c r="E14" s="63" t="s">
        <v>155</v>
      </c>
      <c r="F14" s="13" t="str">
        <f t="shared" ca="1" si="4"/>
        <v>CS_06_05_CO_REC70_IMG05.png</v>
      </c>
      <c r="G14" s="13" t="str">
        <f ca="1">IF($F14&lt;&gt;"",IF($G$4="Recurso",VLOOKUP($E14,OFFSET('Definición técnica de imagenes'!$A$1,MATCH($G$5,'Definición técnica de imagenes'!$A$1:$A$104,0)-1,1,COUNTIF('Definición técnica de imagenes'!$A$3:$A$102,$G$5),5),5,FALSE),'Definición técnica de imagenes'!$F$16),"")</f>
        <v>950 x 608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202</v>
      </c>
      <c r="K14" s="64"/>
      <c r="O14" s="2" t="str">
        <f>'Definición técnica de imagenes'!A22</f>
        <v>F6</v>
      </c>
    </row>
    <row r="15" spans="1:16" s="11" customFormat="1" ht="67.5" x14ac:dyDescent="0.25">
      <c r="A15" s="12" t="str">
        <f t="shared" si="3"/>
        <v>IMG06</v>
      </c>
      <c r="B15" s="62" t="s">
        <v>195</v>
      </c>
      <c r="C15" s="20" t="str">
        <f t="shared" si="0"/>
        <v>Recurso Diaporama F1</v>
      </c>
      <c r="D15" s="63" t="s">
        <v>190</v>
      </c>
      <c r="E15" s="63" t="s">
        <v>155</v>
      </c>
      <c r="F15" s="13" t="str">
        <f t="shared" ca="1" si="4"/>
        <v>CS_06_05_CO_REC70_IMG06.png</v>
      </c>
      <c r="G15" s="13" t="str">
        <f ca="1">IF($F15&lt;&gt;"",IF($G$4="Recurso",VLOOKUP($E15,OFFSET('Definición técnica de imagenes'!$A$1,MATCH($G$5,'Definición técnica de imagenes'!$A$1:$A$104,0)-1,1,COUNTIF('Definición técnica de imagenes'!$A$3:$A$102,$G$5),5),5,FALSE),'Definición técnica de imagenes'!$F$16),"")</f>
        <v>950 x 608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4" t="s">
        <v>206</v>
      </c>
      <c r="K15" s="66"/>
      <c r="O15" s="2" t="str">
        <f>'Definición técnica de imagenes'!A24</f>
        <v>F6B</v>
      </c>
    </row>
    <row r="16" spans="1:16" s="11" customFormat="1" ht="54" x14ac:dyDescent="0.3">
      <c r="A16" s="12" t="str">
        <f t="shared" si="3"/>
        <v>IMG07</v>
      </c>
      <c r="B16" s="62" t="s">
        <v>196</v>
      </c>
      <c r="C16" s="20" t="str">
        <f t="shared" si="0"/>
        <v>Recurso Diaporama F1</v>
      </c>
      <c r="D16" s="63" t="s">
        <v>198</v>
      </c>
      <c r="E16" s="63" t="s">
        <v>155</v>
      </c>
      <c r="F16" s="13" t="str">
        <f t="shared" ca="1" si="4"/>
        <v>CS_06_05_CO_REC70_IMG07.png</v>
      </c>
      <c r="G16" s="13" t="str">
        <f ca="1">IF($F16&lt;&gt;"",IF($G$4="Recurso",VLOOKUP($E16,OFFSET('Definición técnica de imagenes'!$A$1,MATCH($G$5,'Definición técnica de imagenes'!$A$1:$A$104,0)-1,1,COUNTIF('Definición técnica de imagenes'!$A$3:$A$102,$G$5),5),5,FALSE),'Definición técnica de imagenes'!$F$16),"")</f>
        <v>950 x 608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6" t="s">
        <v>203</v>
      </c>
      <c r="K16" s="68"/>
      <c r="O16" s="2" t="str">
        <f>'Definición técnica de imagenes'!A25</f>
        <v>F7</v>
      </c>
    </row>
    <row r="17" spans="1:15" s="11" customFormat="1" ht="67.5" x14ac:dyDescent="0.25">
      <c r="A17" s="12" t="str">
        <f t="shared" si="3"/>
        <v>IMG08</v>
      </c>
      <c r="B17" s="62" t="s">
        <v>197</v>
      </c>
      <c r="C17" s="20" t="str">
        <f t="shared" si="0"/>
        <v>Recurso Diaporama F1</v>
      </c>
      <c r="D17" s="63" t="s">
        <v>190</v>
      </c>
      <c r="E17" s="63" t="s">
        <v>155</v>
      </c>
      <c r="F17" s="13" t="str">
        <f t="shared" ca="1" si="4"/>
        <v>CS_06_05_CO_REC70_IMG08.png</v>
      </c>
      <c r="G17" s="13" t="str">
        <f ca="1">IF($F17&lt;&gt;"",IF($G$4="Recurso",VLOOKUP($E17,OFFSET('Definición técnica de imagenes'!$A$1,MATCH($G$5,'Definición técnica de imagenes'!$A$1:$A$104,0)-1,1,COUNTIF('Definición técnica de imagenes'!$A$3:$A$102,$G$5),5),5,FALSE),'Definición técnica de imagenes'!$F$16),"")</f>
        <v>950 x 608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7" t="s">
        <v>204</v>
      </c>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Marcela</cp:lastModifiedBy>
  <dcterms:created xsi:type="dcterms:W3CDTF">2014-07-01T23:43:25Z</dcterms:created>
  <dcterms:modified xsi:type="dcterms:W3CDTF">2016-01-14T11:30:36Z</dcterms:modified>
</cp:coreProperties>
</file>