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240" windowWidth="19200" windowHeight="87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H22" i="1"/>
  <c r="H20"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s="1"/>
  <c r="G20" i="1" s="1"/>
  <c r="A21" i="1" l="1"/>
  <c r="F21" i="1" l="1"/>
  <c r="G21" i="1" s="1"/>
  <c r="H21" i="1"/>
  <c r="A22" i="1"/>
  <c r="F22" i="1" s="1"/>
  <c r="G22" i="1" s="1"/>
  <c r="A23" i="1" l="1"/>
  <c r="F23" i="1" l="1"/>
  <c r="G23" i="1" s="1"/>
  <c r="H23" i="1"/>
  <c r="A24" i="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<sst xmlns="http://schemas.openxmlformats.org/spreadsheetml/2006/main" count="396" uniqueCount="207">
  <si>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</si>
  <si>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</si>
  <si>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</si>
  <si>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</si>
  <si>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</si>
  <si>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</si>
  <si>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</si>
  <si>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</si>
  <si>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</si>
  <si>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</si>
  <si>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</si>
  <si>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</si>
  <si>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</si>
  <si>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</si>
  <si>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</si>
  <si>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</si>
  <si>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</si>
  <si>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</si>
  <si>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</si>
  <si>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</si>
  <si>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</si>
  <si>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</si>
  <si>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</si>
  <si>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</si>
  <si>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</si>
  <si>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</si>
  <si>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</si>
  <si>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</si>
  <si>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</si>
  <si>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</si>
  <si>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</si>
  <si>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</si>
  <si>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</si>
  <si>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</si>
  <si>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</si>
  <si>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</si>
  <si>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</si>
  <si>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</si>
  <si>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</si>
  <si>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</si>
  <si>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</si>
  <si>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</si>
  <si>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</si>
  <si>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</si>
  <si>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</si>
  <si>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</si>
  <si>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</si>
  <si>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</si>
  <si>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</si>
  <si>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</si>
  <si>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</si>
  <si>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</si>
  <si>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</si>
  <si>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</si>
  <si>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</si>
  <si>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</si>
  <si>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</si>
  <si>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</si>
  <si>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</si>
  <si>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</si>
  <si>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</si>
  <si>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</si>
  <si>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</si>
  <si>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</si>
  <si>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</si>
  <si>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</si>
  <si>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</si>
  <si>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</si>
  <si>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</si>
  <si>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</si>
  <si>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</si>
  <si>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</si>
  <si>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</si>
  <si>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</si>
  <si>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</si>
  <si>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</si>
  <si>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</si>
  <si>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</si>
  <si>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</si>
  <si>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</si>
  <si>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</si>
  <si>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</si>
  <si>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</si>
  <si>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</si>
  <si>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</si>
  <si>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</si>
  <si>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</si>
  <si>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</si>
  <si>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</si>
  <si>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</si>
  <si>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</si>
  <si>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</si>
  <si>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</si>
  <si>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</si>
  <si>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</si>
  <si>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</si>
  <si>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</si>
  <si>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</si>
  <si>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</si>
  <si>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</si>
  <si>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</si>
  <si>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</si>
  <si>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</si>
  <si>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</si>
  <si>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</si>
  <si>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</si>
  <si>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</si>
  <si>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</si>
  <si>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</si>
  <si>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</si>
  <si>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</si>
  <si>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</si>
  <si>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</si>
  <si>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</si>
  <si>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</si>
  <si>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</si>
  <si>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</si>
  <si>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</si>
  <si>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</si>
  <si>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</si>
  <si>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</si>
  <si>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</si>
  <si>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</si>
  <si>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</si>
  <si>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</si>
  <si>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</si>
  <si>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</si>
  <si>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</si>
  <si>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</si>
  <si>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</si>
  <si>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</si>
  <si>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</si>
  <si>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</si>
  <si>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</si>
  <si>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</si>
  <si>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</si>
  <si>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</si>
  <si>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</si>
  <si>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</si>
  <si>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</si>
  <si>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</si>
  <si>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</si>
  <si>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</si>
  <si>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</si>
  <si>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</si>
  <si>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</si>
  <si>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</si>
  <si>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</si>
  <si>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</si>
  <si>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</si>
  <si>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</si>
  <si>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</si>
  <si>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</si>
  <si>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</si>
  <si>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</si>
  <si>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</si>
  <si>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</si>
  <si>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</si>
  <si>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</si>
  <si>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</si>
  <si>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</si>
  <si>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</si>
  <si>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</si>
  <si>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</si>
  <si>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</si>
  <si>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</si>
  <si>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</si>
  <si>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</si>
  <si>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</si>
  <si>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</si>
  <si>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</si>
  <si>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</si>
  <si>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</si>
  <si>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</si>
  <si>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</si>
  <si>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</si>
  <si>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</si>
  <si>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</si>
  <si>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</si>
  <si>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</si>
  <si>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</si>
  <si>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</si>
  <si>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</si>
  <si>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</si>
  <si>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</si>
  <si>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</si>
  <si>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</si>
  <si>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</si>
  <si>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Fotografía</t>
  </si>
  <si>
    <t>Personas jugando ajedrez</t>
  </si>
  <si>
    <t>Mortero de bronce</t>
  </si>
  <si>
    <t>Mujer en un templo luciendo prendas de algodón y lino.</t>
  </si>
  <si>
    <t>Yacimiento arqueológico de la ciudad de Mohenjo-daro y Harappa.</t>
  </si>
  <si>
    <t>Escultura de Buda sobre un templo.</t>
  </si>
  <si>
    <t>Cero y números binarios en una plantilla.</t>
  </si>
  <si>
    <t>Estatuas idénticas de budistas.</t>
  </si>
  <si>
    <t>Hindú leyendo.</t>
  </si>
  <si>
    <t>Civilizaciones de la Antigüedad: India y China</t>
  </si>
  <si>
    <t>CS_06_04_CO_REC60</t>
  </si>
  <si>
    <t>Shutterstock 202721728</t>
  </si>
  <si>
    <t>Shutterstock  870116</t>
  </si>
  <si>
    <t>Shutterstock 103558415</t>
  </si>
  <si>
    <t>Shutterstock 268820255</t>
  </si>
  <si>
    <t>Shutterstock 281835044</t>
  </si>
  <si>
    <t>Shutterstock 166120136</t>
  </si>
  <si>
    <t>Shutterstock 139134212</t>
  </si>
  <si>
    <t>Shutterstock 346794938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</si>
</sst>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7" sqref="B17"/>
    </sheetView>
  </sheetViews>
  <sheetFormatPr baseColWidth="10" defaultColWidth="10.875" defaultRowHeight="13.5" x14ac:dyDescent="0.25"/>
  <cols>
    <col min="1" max="1" width="7" style="2" customWidth="1"/>
    <col min="2" max="2" width="21" style="2" customWidth="1"/>
    <col min="3" max="3" width="21.25" style="2" customWidth="1"/>
    <col min="4" max="4" width="17.37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199</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CS_06_04_CO_REC60_IMG01n.png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CS_06_04_CO_REC60_IMG01a.png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68.25" customHeight="1" x14ac:dyDescent="0.25">
      <c r="A11" s="12" t="str">
        <f t="shared" ref="A11:A18" si="3">IF(OR(B11&lt;&gt;"",J11&lt;&gt;""),CONCATENATE(LEFT(A10,3),IF(MID(A10,4,2)+1&lt;10,CONCATENATE("0",MID(A10,4,2)+1))),"")</f>
        <v>IMG02</v>
      </c>
      <c r="B11" s="62" t="s">
        <v>200</v>
      </c>
      <c r="C11" s="20" t="str">
        <f t="shared" si="0"/>
        <v>Recurso M5A</v>
      </c>
      <c r="D11" s="63" t="s">
        <v>188</v>
      </c>
      <c r="E11" s="63" t="s">
        <v>155</v>
      </c>
      <c r="F11" s="13" t="str">
        <f t="shared" ref="F11:F74" ca="1" si="4">IF(OR(B11&lt;&gt;"",J11&lt;&gt;""),CONCATENATE($C$7,"_",$A11,IF($G$4="Cuaderno de Estudio","_small",CONCATENATE(IF(I11="","","n"),IF(LEFT($G$5,1)="F",".jpg",".png")))),"")</f>
        <v>CS_06_04_CO_REC60_IMG02n.png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CS_06_04_CO_REC60_IMG02a.png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190</v>
      </c>
      <c r="K11" s="64"/>
      <c r="O11" s="2" t="str">
        <f>'Definición técnica de imagenes'!A13</f>
        <v>M101</v>
      </c>
    </row>
    <row r="12" spans="1:16" s="11" customFormat="1" ht="27" x14ac:dyDescent="0.25">
      <c r="A12" s="12" t="str">
        <f t="shared" si="3"/>
        <v>IMG03</v>
      </c>
      <c r="B12" s="62" t="s">
        <v>201</v>
      </c>
      <c r="C12" s="20" t="str">
        <f t="shared" si="0"/>
        <v>Recurso M5A</v>
      </c>
      <c r="D12" s="63" t="s">
        <v>188</v>
      </c>
      <c r="E12" s="63" t="s">
        <v>155</v>
      </c>
      <c r="F12" s="13" t="str">
        <f t="shared" ca="1" si="4"/>
        <v>CS_06_04_CO_REC60_IMG03n.png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CS_06_04_CO_REC60_IMG03a.png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191</v>
      </c>
      <c r="K12" s="64"/>
      <c r="O12" s="2" t="str">
        <f>'Definición técnica de imagenes'!A18</f>
        <v>Diaporama F1</v>
      </c>
    </row>
    <row r="13" spans="1:16" s="11" customFormat="1" ht="27" x14ac:dyDescent="0.25">
      <c r="A13" s="12" t="str">
        <f t="shared" si="3"/>
        <v>IMG04</v>
      </c>
      <c r="B13" s="62" t="s">
        <v>202</v>
      </c>
      <c r="C13" s="20" t="str">
        <f t="shared" si="0"/>
        <v>Recurso M5A</v>
      </c>
      <c r="D13" s="63" t="s">
        <v>188</v>
      </c>
      <c r="E13" s="63" t="s">
        <v>155</v>
      </c>
      <c r="F13" s="13" t="str">
        <f t="shared" ca="1" si="4"/>
        <v>CS_06_04_CO_REC60_IMG04n.png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CS_06_04_CO_REC60_IMG04a.png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192</v>
      </c>
      <c r="K13" s="64"/>
      <c r="O13" s="2" t="str">
        <f>'Definición técnica de imagenes'!A19</f>
        <v>F4</v>
      </c>
    </row>
    <row r="14" spans="1:16" s="11" customFormat="1" ht="27" x14ac:dyDescent="0.25">
      <c r="A14" s="12" t="str">
        <f t="shared" si="3"/>
        <v>IMG05</v>
      </c>
      <c r="B14" s="62" t="s">
        <v>203</v>
      </c>
      <c r="C14" s="20" t="str">
        <f t="shared" si="0"/>
        <v>Recurso M5A</v>
      </c>
      <c r="D14" s="63" t="s">
        <v>188</v>
      </c>
      <c r="E14" s="63" t="s">
        <v>155</v>
      </c>
      <c r="F14" s="13" t="str">
        <f t="shared" ca="1" si="4"/>
        <v>CS_06_04_CO_REC60_IMG05n.png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CS_06_04_CO_REC60_IMG05a.png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6" t="s">
        <v>193</v>
      </c>
      <c r="K14" s="64"/>
      <c r="O14" s="2" t="str">
        <f>'Definición técnica de imagenes'!A22</f>
        <v>F6</v>
      </c>
    </row>
    <row r="15" spans="1:16" s="11" customFormat="1" ht="27" x14ac:dyDescent="0.25">
      <c r="A15" s="12" t="str">
        <f>IF(OR(B15&lt;&gt;"",J15&lt;&gt;""),CONCATENATE(LEFT(A14,3),IF(MID(A14,4,2)+1&lt;10,CONCATENATE("0",MID(A14,4,2)+1))),"")</f>
        <v>IMG06</v>
      </c>
      <c r="B15" s="62" t="s">
        <v>204</v>
      </c>
      <c r="C15" s="20" t="str">
        <f>IF(OR(B15&lt;&gt;"",J15&lt;&gt;""),IF($G$4="Recurso",CONCATENATE($G$4," ",$G$5),$G$4),"")</f>
        <v>Recurso M5A</v>
      </c>
      <c r="D15" s="63" t="s">
        <v>188</v>
      </c>
      <c r="E15" s="63" t="s">
        <v>155</v>
      </c>
      <c r="F15" s="13" t="str">
        <f ca="1">IF(OR(B15&lt;&gt;"",J15&lt;&gt;""),CONCATENATE($C$7,"_",$A15,IF($G$4="Cuaderno de Estudio","_small",CONCATENATE(IF(I15="","","n"),IF(LEFT($G$5,1)="F",".jpg",".png")))),"")</f>
        <v>CS_06_04_CO_REC60_IMG06n.png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ca="1">IF(AND(I15&lt;&gt;"",I15&lt;&gt;0),IF(OR(B15&lt;&gt;"",J15&lt;&gt;""),CONCATENATE($C$7,"_",$A15,IF($G$4="Cuaderno de Estudio","_zoom",CONCATENATE("a",IF(LEFT($G$5,1)="F",".jpg",".png")))),""),"")</f>
        <v>CS_06_04_CO_REC60_IMG06a.png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7" t="s">
        <v>194</v>
      </c>
      <c r="K15" s="66"/>
      <c r="O15" s="2" t="str">
        <f>'Definición técnica de imagenes'!A24</f>
        <v>F6B</v>
      </c>
    </row>
    <row r="16" spans="1:16" s="11" customFormat="1" ht="27" x14ac:dyDescent="0.3">
      <c r="A16" s="12" t="str">
        <f>IF(OR(B16&lt;&gt;"",J16&lt;&gt;""),CONCATENATE(LEFT(A15,3),IF(MID(A15,4,2)+1&lt;10,CONCATENATE("0",MID(A15,4,2)+1))),"")</f>
        <v>IMG07</v>
      </c>
      <c r="B16" s="62" t="s">
        <v>205</v>
      </c>
      <c r="C16" s="20" t="str">
        <f>IF(OR(B16&lt;&gt;"",J16&lt;&gt;""),IF($G$4="Recurso",CONCATENATE($G$4," ",$G$5),$G$4),"")</f>
        <v>Recurso M5A</v>
      </c>
      <c r="D16" s="63" t="s">
        <v>188</v>
      </c>
      <c r="E16" s="63" t="s">
        <v>155</v>
      </c>
      <c r="F16" s="13" t="str">
        <f ca="1">IF(OR(B16&lt;&gt;"",J16&lt;&gt;""),CONCATENATE($C$7,"_",$A16,IF($G$4="Cuaderno de Estudio","_small",CONCATENATE(IF(I16="","","n"),IF(LEFT($G$5,1)="F",".jpg",".png")))),"")</f>
        <v>CS_06_04_CO_REC60_IMG07n.png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ca="1">IF(AND(I16&lt;&gt;"",I16&lt;&gt;0),IF(OR(B16&lt;&gt;"",J16&lt;&gt;""),CONCATENATE($C$7,"_",$A16,IF($G$4="Cuaderno de Estudio","_zoom",CONCATENATE("a",IF(LEFT($G$5,1)="F",".jpg",".png")))),""),"")</f>
        <v>CS_06_04_CO_REC60_IMG07a.png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6" t="s">
        <v>195</v>
      </c>
      <c r="K16" s="68"/>
      <c r="O16" s="2" t="str">
        <f>'Definición técnica de imagenes'!A25</f>
        <v>F7</v>
      </c>
    </row>
    <row r="17" spans="1:15" s="11" customFormat="1" ht="27" x14ac:dyDescent="0.25">
      <c r="A17" s="12" t="str">
        <f t="shared" si="3"/>
        <v>IMG08</v>
      </c>
      <c r="B17" s="62" t="s">
        <v>206</v>
      </c>
      <c r="C17" s="20" t="str">
        <f t="shared" si="0"/>
        <v>Recurso M5A</v>
      </c>
      <c r="D17" s="63" t="s">
        <v>188</v>
      </c>
      <c r="E17" s="63" t="s">
        <v>155</v>
      </c>
      <c r="F17" s="13" t="str">
        <f t="shared" ca="1" si="4"/>
        <v>CS_06_04_CO_REC60_IMG08n.png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CS_06_04_CO_REC60_IMG08a.png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196</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I23" sqref="I23"/>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2016-03-29T12:36:24Z</dcterms:modified>
</cp:coreProperties>
</file>