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Nathalia\Documents\Documentos Nathalia\PLANETA\Grado 8\Guion 08_08\"/>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040" windowHeight="1005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H14" i="1" l="1"/>
  <c r="F14" i="1"/>
  <c r="G14" i="1" s="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<sst xmlns="http://schemas.openxmlformats.org/spreadsheetml/2006/main" count="423" uniqueCount="229">
  <si>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</si>
  <si>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</si>
  <si>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</si>
  <si>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</si>
  <si>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</si>
  <si>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</si>
  <si>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</si>
  <si>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</si>
  <si>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</si>
  <si>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</si>
  <si>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</si>
  <si>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</si>
  <si>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</si>
  <si>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</si>
  <si>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</si>
  <si>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</si>
  <si>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</si>
  <si>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</si>
  <si>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</si>
  <si>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</si>
  <si>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</si>
  <si>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</si>
  <si>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</si>
  <si>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</si>
  <si>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</si>
  <si>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</si>
  <si>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</si>
  <si>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</si>
  <si>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</si>
  <si>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</si>
  <si>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</si>
  <si>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</si>
  <si>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</si>
  <si>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</si>
  <si>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</si>
  <si>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</si>
  <si>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</si>
  <si>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</si>
  <si>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</si>
  <si>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</si>
  <si>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</si>
  <si>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</si>
  <si>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</si>
  <si>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</si>
  <si>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</si>
  <si>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</si>
  <si>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</si>
  <si>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</si>
  <si>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</si>
  <si>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</si>
  <si>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</si>
  <si>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</si>
  <si>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</si>
  <si>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</si>
  <si>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</si>
  <si>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</si>
  <si>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</si>
  <si>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</si>
  <si>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</si>
  <si>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</si>
  <si>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</si>
  <si>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</si>
  <si>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</si>
  <si>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</si>
  <si>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</si>
  <si>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</si>
  <si>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</si>
  <si>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</si>
  <si>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</si>
  <si>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</si>
  <si>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</si>
  <si>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</si>
  <si>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</si>
  <si>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</si>
  <si>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</si>
  <si>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</si>
  <si>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</si>
  <si>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</si>
  <si>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</si>
  <si>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</si>
  <si>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</si>
  <si>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</si>
  <si>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</si>
  <si>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</si>
  <si>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</si>
  <si>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</si>
  <si>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</si>
  <si>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</si>
  <si>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</si>
  <si>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</si>
  <si>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</si>
  <si>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</si>
  <si>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</si>
  <si>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</si>
  <si>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</si>
  <si>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</si>
  <si>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</si>
  <si>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</si>
  <si>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</si>
  <si>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</si>
  <si>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</si>
  <si>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</si>
  <si>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</si>
  <si>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</si>
  <si>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</si>
  <si>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</si>
  <si>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</si>
  <si>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</si>
  <si>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</si>
  <si>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</si>
  <si>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</si>
  <si>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</si>
  <si>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</si>
  <si>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</si>
  <si>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</si>
  <si>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</si>
  <si>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</si>
  <si>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</si>
  <si>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</si>
  <si>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</si>
  <si>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</si>
  <si>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</si>
  <si>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</si>
  <si>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</si>
  <si>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</si>
  <si>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</si>
  <si>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</si>
  <si>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</si>
  <si>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</si>
  <si>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</si>
  <si>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</si>
  <si>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</si>
  <si>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</si>
  <si>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</si>
  <si>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</si>
  <si>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</si>
  <si>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</si>
  <si>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</si>
  <si>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</si>
  <si>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</si>
  <si>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</si>
  <si>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</si>
  <si>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</si>
  <si>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</si>
  <si>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</si>
  <si>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</si>
  <si>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</si>
  <si>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</si>
  <si>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</si>
  <si>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</si>
  <si>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</si>
  <si>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</si>
  <si>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</si>
  <si>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</si>
  <si>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</si>
  <si>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</si>
  <si>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</si>
  <si>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</si>
  <si>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</si>
  <si>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</si>
  <si>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</si>
  <si>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</si>
  <si>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</si>
  <si>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</si>
  <si>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</si>
  <si>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</si>
  <si>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</si>
  <si>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</si>
  <si>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</si>
  <si>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</si>
  <si>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</si>
  <si>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</si>
  <si>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</si>
  <si>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</si>
  <si>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</si>
  <si>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</si>
  <si>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</si>
  <si>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</si>
  <si>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</si>
  <si>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</si>
  <si>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</si>
  <si>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</si>
  <si>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</si>
  <si>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</si>
  <si>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</si>
  <si>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</si>
  <si>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</si>
  <si>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Colombia en la segunda mitad del siglo XIX</t>
  </si>
  <si>
    <t>Nathalia Castañeda</t>
  </si>
  <si>
    <t>Cuaderno de Estudio</t>
  </si>
  <si>
    <t>CS_08_08_CO</t>
  </si>
  <si>
    <t>http://www.banrepcultural.org/node/133334</t>
  </si>
  <si>
    <t>Ilustración</t>
  </si>
  <si>
    <t>Mariano Ospina Rodríguez</t>
  </si>
  <si>
    <t>Tomar la imagen de Mariano Ospina Rodríguez como IMG01</t>
  </si>
  <si>
    <t>https://upload.wikimedia.org/wikipedia/commons/0/07/Mapa_de_la_Confederaci%C3%B3n_Granadina_%281858%29.jpg</t>
  </si>
  <si>
    <t>La Confederación Granadina</t>
  </si>
  <si>
    <t>Ilustrar mapa de la Confederación Granadina como IMG02, teniendo en cuenta los límites que se ofrecen en https://upload.wikimedia.org/wikipedia/commons/0/07/Mapa_de_la_Confederaci%C3%B3n_Granadina_%281858%29.jpg. A pesar de que este mapa de referencia diferencia los estados por colores, sugiero revisar el que aparece en http://apredecol.blogspot.com.co/p/confederacion-granadina.html, que aunque es menos preciso puede ayudar a identificar los ocho estados con mayor facilidad. Además de diferenciarlos por colores, solicito que los nombres de los estados estén escritos dentro de sus límites, en el mapa (Panamá, Antioquia, Santander, Bolívar, Boyacá, Cundinamarca, Magdalena y Cauca), sin capitales, otras ciudades ni ríos; solo marcar adicionalmente el nombre de los dos océanos.</t>
  </si>
  <si>
    <t>http://www.banrepcultural.org/node/97190/zoomify</t>
  </si>
  <si>
    <t>Los Estados Unidos de Colombia</t>
  </si>
  <si>
    <t>En caso de no poder conseguir el mapa http://www.banrepcultural.org/node/97190/zoomify, tomarlo como referencia para ilustrarlo como IMG03. Al gual que el mapa anterior, diferenciar los nueve estados por colores y poner sus nombres dentro de sus límites (Panamá, Antioquia, Santander, Bolívar, Boyacá, Cundinamarca, Magdalena, Tolima y Cauca), sin capitales, otras ciudades ni ríos; solo marcar adicionalmente el nombre de los dos océanos.</t>
  </si>
  <si>
    <t>http://www.banrepcultural.org/node/32580</t>
  </si>
  <si>
    <t>Tomás Cipriano de Mosquera</t>
  </si>
  <si>
    <t>Tomar la imagen de Tomás Cipriano de Mosquera como IMG04</t>
  </si>
  <si>
    <t>http://www.banrepcultural.org/blaavirtual/revistas/credencial/enero2012/telegrafia</t>
  </si>
  <si>
    <t>Fotografía</t>
  </si>
  <si>
    <t>Manuel Murillo Toro</t>
  </si>
  <si>
    <t>Tomar la imagen de Manuel Murillo Toro como IMG05.</t>
  </si>
  <si>
    <t>http://hispanicasaber.planetasaber.com/encyclopedia/default.asp?idpack=9&amp;idpil=000A0Z01&amp;ruta=Buscador</t>
  </si>
  <si>
    <t>El telégrafo</t>
  </si>
  <si>
    <t>Aprovechar fotografía del telégrafo como IMG06.</t>
  </si>
  <si>
    <t>http://www.banrepcultural.org/blaavirtual/exhibiciones/ferrocarriles/secciones/historia_general.htm</t>
  </si>
  <si>
    <t>Ferrocarril de Panamá</t>
  </si>
  <si>
    <t>Tomar imagen de la inauguración del Ferrocarril de Panamá (1855) como IMG07.</t>
  </si>
  <si>
    <t>http://www.banrepcultural.org/node/32669</t>
  </si>
  <si>
    <t>Periódicos radicales</t>
  </si>
  <si>
    <t>Tomar las fotografías de las portadas de los cinco periódicos radicales y hacer con ellos una composición, para que sea la IMG08.</t>
  </si>
  <si>
    <t>http://www.banrepcultural.org/blaavirtual/historia/cari/cari2a.htm</t>
  </si>
  <si>
    <t>Caricatura del escudo de la Regeneración</t>
  </si>
  <si>
    <t>Tomar la imagen de la caricatura del escudo de la Regeneración, que aparece como imagen 3 en el vínculo, para que sea la IMG09.</t>
  </si>
  <si>
    <t>http://www.banrepcultural.org/blaavirtual/revistas/credencial/febrero2011/un-siglo-critico-empresarial</t>
  </si>
  <si>
    <t>La batalla de Palonegro</t>
  </si>
  <si>
    <t>Tomar la fotografía del "Ejército liberal del Norte en vísperas de la Batalla de Palonegro", como IMG10.</t>
  </si>
  <si>
    <t>http://www.banrepcultural.org/node/32488</t>
  </si>
  <si>
    <t>Los manuales de urbanidad</t>
  </si>
  <si>
    <t>Tomar la fotografía de "Breves nociones de urbanidad", de Rufino Cuervo, como IMG11.</t>
  </si>
  <si>
    <t>http://www.banrepcultural.org/node/32842</t>
  </si>
  <si>
    <t>Marcelino Gilibert</t>
  </si>
  <si>
    <t>Tomar fotografía de Marcelino Gilibert, para la IMG12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</si>
</sst>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anrepcultural.org/node/97190/zoomify"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9" activePane="bottomLeft" state="frozen"/>
      <selection pane="bottomLeft" activeCell="K21" sqref="K21"/>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4" width="10.8984375" style="2" hidden="1" customWidth="1"/>
    <col min="15" max="15" width="16.7968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 xml:space="preserve">Ubicación de la imagen en el recurso </v>
      </c>
    </row>
    <row r="2" spans="1:16" ht="15.6" x14ac:dyDescent="0.3">
      <c r="A2" s="1"/>
      <c r="B2" s="3" t="s">
        <v>121</v>
      </c>
      <c r="C2" s="86" t="s">
        <v>23</v>
      </c>
      <c r="D2" s="87"/>
      <c r="F2" s="79" t="s">
        <v>0</v>
      </c>
      <c r="G2" s="80"/>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6" x14ac:dyDescent="0.3">
      <c r="A3" s="1"/>
      <c r="B3" s="4" t="s">
        <v>8</v>
      </c>
      <c r="C3" s="88">
        <v>8</v>
      </c>
      <c r="D3" s="89"/>
      <c r="F3" s="81">
        <v>42372</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8" t="s">
        <v>187</v>
      </c>
      <c r="D4" s="89"/>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90" t="s">
        <v>188</v>
      </c>
      <c r="D5" s="91"/>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6.4" x14ac:dyDescent="0.25">
      <c r="A10" s="12" t="str">
        <f>IF(OR(B10&lt;&gt;"",J10&lt;&gt;""),"IMG01","")</f>
        <v>IMG01</v>
      </c>
      <c r="B10" s="62" t="s">
        <v>191</v>
      </c>
      <c r="C10" s="20" t="str">
        <f t="shared" ref="C10:C41" si="0">IF(OR(B10&lt;&gt;"",J10&lt;&gt;""),IF($G$4="Recurso",CONCATENATE($G$4," ",$G$5),$G$4),"")</f>
        <v>Cuaderno de Estudio</v>
      </c>
      <c r="D10" s="63" t="s">
        <v>192</v>
      </c>
      <c r="E10" s="63" t="s">
        <v>154</v>
      </c>
      <c r="F10" s="13" t="str">
        <f t="shared" ref="F10" si="1">IF(OR(B10&lt;&gt;"",J10&lt;&gt;""),CONCATENATE($C$7,"_",$A10,IF($G$4="Cuaderno de Estudio","_small",CONCATENATE(IF(I10="","","n"),IF(LEFT($G$5,1)="F",".jpg",".png")))),"")</f>
        <v>CS_08_08_CO_IMG01_small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CS_08_08_CO_IMG01_zoom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193</v>
      </c>
      <c r="K10" s="64" t="s">
        <v>194</v>
      </c>
      <c r="O10" s="2" t="str">
        <f>'Definición técnica de imagenes'!A12</f>
        <v>M12D</v>
      </c>
    </row>
    <row r="11" spans="1:16" s="11" customFormat="1" ht="356.4" x14ac:dyDescent="0.25">
      <c r="A11" s="12" t="str">
        <f t="shared" ref="A11:A18" si="3">IF(OR(B11&lt;&gt;"",J11&lt;&gt;""),CONCATENATE(LEFT(A10,3),IF(MID(A10,4,2)+1&lt;10,CONCATENATE("0",MID(A10,4,2)+1))),"")</f>
        <v>IMG02</v>
      </c>
      <c r="B11" s="62" t="s">
        <v>195</v>
      </c>
      <c r="C11" s="20" t="str">
        <f t="shared" si="0"/>
        <v>Cuaderno de Estudio</v>
      </c>
      <c r="D11" s="63" t="s">
        <v>192</v>
      </c>
      <c r="E11" s="63" t="s">
        <v>153</v>
      </c>
      <c r="F11" s="13" t="str">
        <f t="shared" ref="F11:F74" si="4">IF(OR(B11&lt;&gt;"",J11&lt;&gt;""),CONCATENATE($C$7,"_",$A11,IF($G$4="Cuaderno de Estudio","_small",CONCATENATE(IF(I11="","","n"),IF(LEFT($G$5,1)="F",".jpg",".png")))),"")</f>
        <v>CS_08_08_CO_IMG02_small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CS_08_08_CO_IMG02_zoom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196</v>
      </c>
      <c r="K11" s="65" t="s">
        <v>197</v>
      </c>
      <c r="O11" s="2" t="str">
        <f>'Definición técnica de imagenes'!A13</f>
        <v>M101</v>
      </c>
    </row>
    <row r="12" spans="1:16" s="11" customFormat="1" ht="198" x14ac:dyDescent="0.25">
      <c r="A12" s="12" t="str">
        <f t="shared" si="3"/>
        <v>IMG03</v>
      </c>
      <c r="B12" s="78" t="s">
        <v>198</v>
      </c>
      <c r="C12" s="20" t="str">
        <f t="shared" si="0"/>
        <v>Cuaderno de Estudio</v>
      </c>
      <c r="D12" s="63" t="s">
        <v>192</v>
      </c>
      <c r="E12" s="63" t="s">
        <v>153</v>
      </c>
      <c r="F12" s="13" t="str">
        <f t="shared" si="4"/>
        <v>CS_08_08_CO_IMG03_small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CS_08_08_CO_IMG03_zoom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199</v>
      </c>
      <c r="K12" s="64" t="s">
        <v>200</v>
      </c>
      <c r="O12" s="2" t="str">
        <f>'Definición técnica de imagenes'!A18</f>
        <v>Diaporama F1</v>
      </c>
    </row>
    <row r="13" spans="1:16" s="11" customFormat="1" ht="39.6" x14ac:dyDescent="0.25">
      <c r="A13" s="12" t="str">
        <f t="shared" si="3"/>
        <v>IMG04</v>
      </c>
      <c r="B13" s="62" t="s">
        <v>201</v>
      </c>
      <c r="C13" s="20" t="str">
        <f t="shared" si="0"/>
        <v>Cuaderno de Estudio</v>
      </c>
      <c r="D13" s="63" t="s">
        <v>192</v>
      </c>
      <c r="E13" s="63" t="s">
        <v>154</v>
      </c>
      <c r="F13" s="13" t="str">
        <f t="shared" si="4"/>
        <v>CS_08_08_CO_IMG04_small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CS_08_08_CO_IMG04_zoom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202</v>
      </c>
      <c r="K13" s="64" t="s">
        <v>203</v>
      </c>
      <c r="O13" s="2" t="str">
        <f>'Definición técnica de imagenes'!A19</f>
        <v>F4</v>
      </c>
    </row>
    <row r="14" spans="1:16" s="11" customFormat="1" ht="52.8" x14ac:dyDescent="0.25">
      <c r="A14" s="12" t="str">
        <f t="shared" si="3"/>
        <v>IMG05</v>
      </c>
      <c r="B14" s="62" t="s">
        <v>204</v>
      </c>
      <c r="C14" s="20" t="str">
        <f t="shared" si="0"/>
        <v>Cuaderno de Estudio</v>
      </c>
      <c r="D14" s="63" t="s">
        <v>205</v>
      </c>
      <c r="E14" s="63" t="s">
        <v>154</v>
      </c>
      <c r="F14" s="13" t="str">
        <f t="shared" si="4"/>
        <v>CS_08_08_CO_IMG05_small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CS_08_08_CO_IMG05_zoom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206</v>
      </c>
      <c r="K14" s="64" t="s">
        <v>207</v>
      </c>
      <c r="O14" s="2" t="str">
        <f>'Definición técnica de imagenes'!A22</f>
        <v>F6</v>
      </c>
    </row>
    <row r="15" spans="1:16" s="11" customFormat="1" ht="66" x14ac:dyDescent="0.25">
      <c r="A15" s="12" t="str">
        <f t="shared" si="3"/>
        <v>IMG06</v>
      </c>
      <c r="B15" s="62" t="s">
        <v>208</v>
      </c>
      <c r="C15" s="20" t="str">
        <f t="shared" si="0"/>
        <v>Cuaderno de Estudio</v>
      </c>
      <c r="D15" s="63" t="s">
        <v>205</v>
      </c>
      <c r="E15" s="63" t="s">
        <v>154</v>
      </c>
      <c r="F15" s="13" t="str">
        <f t="shared" si="4"/>
        <v>CS_08_08_CO_IMG06_small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CS_08_08_CO_IMG06_zoom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209</v>
      </c>
      <c r="K15" s="66" t="s">
        <v>210</v>
      </c>
      <c r="O15" s="2" t="str">
        <f>'Definición técnica de imagenes'!A24</f>
        <v>F6B</v>
      </c>
    </row>
    <row r="16" spans="1:16" s="11" customFormat="1" ht="66" x14ac:dyDescent="0.3">
      <c r="A16" s="12" t="str">
        <f t="shared" si="3"/>
        <v>IMG07</v>
      </c>
      <c r="B16" s="62" t="s">
        <v>211</v>
      </c>
      <c r="C16" s="20" t="str">
        <f t="shared" si="0"/>
        <v>Cuaderno de Estudio</v>
      </c>
      <c r="D16" s="63" t="s">
        <v>192</v>
      </c>
      <c r="E16" s="63" t="s">
        <v>154</v>
      </c>
      <c r="F16" s="13" t="str">
        <f t="shared" si="4"/>
        <v>CS_08_08_CO_IMG07_small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CS_08_08_CO_IMG07_zoom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212</v>
      </c>
      <c r="K16" s="68" t="s">
        <v>213</v>
      </c>
      <c r="O16" s="2" t="str">
        <f>'Definición técnica de imagenes'!A25</f>
        <v>F7</v>
      </c>
    </row>
    <row r="17" spans="1:15" s="11" customFormat="1" ht="66" x14ac:dyDescent="0.25">
      <c r="A17" s="12" t="str">
        <f t="shared" si="3"/>
        <v>IMG08</v>
      </c>
      <c r="B17" s="62" t="s">
        <v>214</v>
      </c>
      <c r="C17" s="20" t="str">
        <f t="shared" si="0"/>
        <v>Cuaderno de Estudio</v>
      </c>
      <c r="D17" s="63" t="s">
        <v>205</v>
      </c>
      <c r="E17" s="63" t="s">
        <v>153</v>
      </c>
      <c r="F17" s="13" t="str">
        <f t="shared" si="4"/>
        <v>CS_08_08_CO_IMG08_small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CS_08_08_CO_IMG08_zoom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215</v>
      </c>
      <c r="K17" s="66" t="s">
        <v>216</v>
      </c>
      <c r="O17" s="2" t="str">
        <f>'Definición técnica de imagenes'!A27</f>
        <v>F7B</v>
      </c>
    </row>
    <row r="18" spans="1:15" s="11" customFormat="1" ht="66" x14ac:dyDescent="0.25">
      <c r="A18" s="12" t="str">
        <f t="shared" si="3"/>
        <v>IMG09</v>
      </c>
      <c r="B18" s="62" t="s">
        <v>217</v>
      </c>
      <c r="C18" s="20" t="str">
        <f t="shared" si="0"/>
        <v>Cuaderno de Estudio</v>
      </c>
      <c r="D18" s="63" t="s">
        <v>192</v>
      </c>
      <c r="E18" s="63" t="s">
        <v>153</v>
      </c>
      <c r="F18" s="13" t="str">
        <f t="shared" si="4"/>
        <v>CS_08_08_CO_IMG09_small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CS_08_08_CO_IMG09_zoom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218</v>
      </c>
      <c r="K18" s="66" t="s">
        <v>219</v>
      </c>
      <c r="O18" s="2" t="str">
        <f>'Definición técnica de imagenes'!A30</f>
        <v>F8</v>
      </c>
    </row>
    <row r="19" spans="1:15" s="11" customFormat="1" ht="66" x14ac:dyDescent="0.3">
      <c r="A19" s="12" t="str">
        <f t="shared" ref="A19:A50" si="6">IF(OR(B19&lt;&gt;"",J19&lt;&gt;""),CONCATENATE(LEFT(A18,3),IF(MID(A18,4,2)+1&lt;10,CONCATENATE("0",MID(A18,4,2)+1),MID(A18,4,2)+1)),"")</f>
        <v>IMG10</v>
      </c>
      <c r="B19" s="62" t="s">
        <v>220</v>
      </c>
      <c r="C19" s="20" t="str">
        <f t="shared" si="0"/>
        <v>Cuaderno de Estudio</v>
      </c>
      <c r="D19" s="63" t="s">
        <v>205</v>
      </c>
      <c r="E19" s="63" t="s">
        <v>153</v>
      </c>
      <c r="F19" s="13" t="str">
        <f t="shared" si="4"/>
        <v>CS_08_08_CO_IMG10_small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CS_08_08_CO_IMG10_zoom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221</v>
      </c>
      <c r="K19" s="68" t="s">
        <v>222</v>
      </c>
      <c r="O19" s="2" t="str">
        <f>'Definición técnica de imagenes'!A31</f>
        <v>F10</v>
      </c>
    </row>
    <row r="20" spans="1:15" s="11" customFormat="1" ht="39.6" x14ac:dyDescent="0.25">
      <c r="A20" s="12" t="str">
        <f t="shared" si="6"/>
        <v>IMG11</v>
      </c>
      <c r="B20" s="62" t="s">
        <v>223</v>
      </c>
      <c r="C20" s="20" t="str">
        <f t="shared" si="0"/>
        <v>Cuaderno de Estudio</v>
      </c>
      <c r="D20" s="63" t="s">
        <v>205</v>
      </c>
      <c r="E20" s="63" t="s">
        <v>154</v>
      </c>
      <c r="F20" s="13" t="str">
        <f t="shared" si="4"/>
        <v>CS_08_08_CO_IMG11_small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CS_08_08_CO_IMG11_zoom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224</v>
      </c>
      <c r="K20" s="66" t="s">
        <v>225</v>
      </c>
      <c r="O20" s="2" t="str">
        <f>'Definición técnica de imagenes'!A32</f>
        <v>F10B</v>
      </c>
    </row>
    <row r="21" spans="1:15" s="11" customFormat="1" ht="26.4" x14ac:dyDescent="0.25">
      <c r="A21" s="12" t="str">
        <f t="shared" si="6"/>
        <v>IMG12</v>
      </c>
      <c r="B21" s="62" t="s">
        <v>226</v>
      </c>
      <c r="C21" s="20" t="str">
        <f t="shared" si="0"/>
        <v>Cuaderno de Estudio</v>
      </c>
      <c r="D21" s="63" t="s">
        <v>205</v>
      </c>
      <c r="E21" s="63" t="s">
        <v>154</v>
      </c>
      <c r="F21" s="13" t="str">
        <f t="shared" si="4"/>
        <v>CS_08_08_CO_IMG12_small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CS_08_08_CO_IMG12_zoom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227</v>
      </c>
      <c r="K21" s="66" t="s">
        <v>228</v>
      </c>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2" r:id="rId1"/>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796875" style="22" customWidth="1"/>
    <col min="4" max="4" width="11.296875" style="22" customWidth="1"/>
    <col min="5" max="7" width="11" style="22"/>
    <col min="8" max="11" width="11" style="22" hidden="1" customWidth="1"/>
    <col min="12" max="16384" width="11" style="22"/>
  </cols>
  <sheetData>
    <row r="1" spans="1:11" ht="16.2" thickBot="1" x14ac:dyDescent="0.35">
      <c r="A1" s="94" t="s">
        <v>38</v>
      </c>
      <c r="B1" s="95"/>
      <c r="C1" s="95"/>
      <c r="D1" s="95"/>
      <c r="E1" s="95"/>
      <c r="F1" s="96"/>
    </row>
    <row r="2" spans="1:11" x14ac:dyDescent="0.3">
      <c r="A2" s="30" t="s">
        <v>42</v>
      </c>
      <c r="B2" s="31"/>
      <c r="C2" s="97" t="s">
        <v>13</v>
      </c>
      <c r="D2" s="98"/>
      <c r="E2" s="99"/>
      <c r="F2" s="32"/>
    </row>
    <row r="3" spans="1:11" ht="62.4" x14ac:dyDescent="0.3">
      <c r="A3" s="33" t="s">
        <v>43</v>
      </c>
      <c r="B3" s="31"/>
      <c r="C3" s="103" t="s">
        <v>14</v>
      </c>
      <c r="D3" s="104"/>
      <c r="E3" s="105"/>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6" t="str">
        <f>CONCATENATE(H21,"_",I21,"_",J21,"_CO")</f>
        <v>LE_07_04_CO</v>
      </c>
      <c r="E5" s="107"/>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2" t="str">
        <f>CONCATENATE("SolicitudGrafica_",D5,".xls")</f>
        <v>SolicitudGrafica_LE_07_04_CO.xls</v>
      </c>
      <c r="E7" s="92"/>
      <c r="F7" s="93"/>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4" t="s">
        <v>41</v>
      </c>
      <c r="B13" s="95"/>
      <c r="C13" s="95"/>
      <c r="D13" s="95"/>
      <c r="E13" s="95"/>
      <c r="F13" s="96"/>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7" t="s">
        <v>49</v>
      </c>
      <c r="D15" s="98"/>
      <c r="E15" s="98"/>
      <c r="F15" s="99"/>
      <c r="J15" s="22">
        <v>12</v>
      </c>
      <c r="K15" s="22">
        <v>12</v>
      </c>
    </row>
    <row r="16" spans="1:11" ht="67.05"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100" t="str">
        <f>CONCATENATE(H21,"_",I21,"_",J21,"_",K45)</f>
        <v>LE_07_04_REC10</v>
      </c>
      <c r="E17" s="101"/>
      <c r="F17" s="102"/>
      <c r="J17" s="22">
        <v>14</v>
      </c>
      <c r="K17" s="22">
        <v>14</v>
      </c>
    </row>
    <row r="18" spans="1:11" ht="78.599999999999994" thickBot="1" x14ac:dyDescent="0.35">
      <c r="A18" s="33" t="s">
        <v>48</v>
      </c>
      <c r="B18" s="31"/>
      <c r="C18" s="59" t="s">
        <v>120</v>
      </c>
      <c r="D18" s="92" t="str">
        <f>CONCATENATE("SolicitudGrafica_",D17,".xls")</f>
        <v>SolicitudGrafica_LE_07_04_REC10.xls</v>
      </c>
      <c r="E18" s="92"/>
      <c r="F18" s="93"/>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96875" defaultRowHeight="15.6" x14ac:dyDescent="0.3"/>
  <cols>
    <col min="1" max="1" width="21" style="22" customWidth="1"/>
    <col min="2" max="2" width="24.19921875" style="22" customWidth="1"/>
    <col min="3" max="3" width="16.8984375" style="22" customWidth="1"/>
    <col min="4" max="4" width="12.69921875" style="22" customWidth="1"/>
    <col min="5" max="5" width="6.796875" style="22" customWidth="1"/>
    <col min="6" max="6" width="12.796875" style="22" customWidth="1"/>
    <col min="7" max="7" width="12.69921875" style="22" customWidth="1"/>
    <col min="8" max="8" width="24.5" style="22" customWidth="1"/>
    <col min="9" max="9" width="27.19921875" style="22" customWidth="1"/>
    <col min="10" max="10" width="44.5" style="22" customWidth="1"/>
    <col min="11" max="16384" width="10.796875" style="22"/>
  </cols>
  <sheetData>
    <row r="1" spans="1:10" x14ac:dyDescent="0.3">
      <c r="A1" s="109" t="s">
        <v>56</v>
      </c>
      <c r="B1" s="109" t="s">
        <v>149</v>
      </c>
      <c r="C1" s="109" t="s">
        <v>63</v>
      </c>
      <c r="D1" s="109" t="s">
        <v>64</v>
      </c>
      <c r="E1" s="109" t="s">
        <v>5</v>
      </c>
      <c r="F1" s="109" t="s">
        <v>65</v>
      </c>
      <c r="G1" s="109" t="s">
        <v>66</v>
      </c>
      <c r="H1" s="108" t="s">
        <v>68</v>
      </c>
      <c r="I1" s="108"/>
    </row>
    <row r="2" spans="1:10" x14ac:dyDescent="0.3">
      <c r="A2" s="109"/>
      <c r="B2" s="109"/>
      <c r="C2" s="109"/>
      <c r="D2" s="109"/>
      <c r="E2" s="109"/>
      <c r="F2" s="109"/>
      <c r="G2" s="109"/>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7" customFormat="1" ht="14.7" customHeight="1" x14ac:dyDescent="0.3">
      <c r="A15" s="75" t="s">
        <v>96</v>
      </c>
      <c r="B15" s="75"/>
      <c r="C15" s="75" t="s">
        <v>97</v>
      </c>
      <c r="D15" s="76" t="s">
        <v>98</v>
      </c>
      <c r="E15" s="75" t="s">
        <v>93</v>
      </c>
      <c r="F15" s="75" t="s">
        <v>117</v>
      </c>
      <c r="G15" s="75"/>
      <c r="H15" s="76" t="s">
        <v>122</v>
      </c>
      <c r="I15" s="75"/>
      <c r="J15" s="77"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Nathalia Castañeda Aponte</cp:lastModifiedBy>
  <dcterms:created xsi:type="dcterms:W3CDTF">2014-07-01T23:43:25Z</dcterms:created>
  <dcterms:modified xsi:type="dcterms:W3CDTF">2016-01-10T00:44:28Z</dcterms:modified>
</cp:coreProperties>
</file>