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Nathalia\Documents\Documentos Nathalia\PLANETA\Grado 8\Guion 08_08\"/>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040" windowHeight="879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<sst xmlns="http://schemas.openxmlformats.org/spreadsheetml/2006/main" count="374" uniqueCount="198">
  <si>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</si>
  <si>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</si>
  <si>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</si>
  <si>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</si>
  <si>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</si>
  <si>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</si>
  <si>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</si>
  <si>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</si>
  <si>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</si>
  <si>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</si>
  <si>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</si>
  <si>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</si>
  <si>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</si>
  <si>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</si>
  <si>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</si>
  <si>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</si>
  <si>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</si>
  <si>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</si>
  <si>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</si>
  <si>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</si>
  <si>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</si>
  <si>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</si>
  <si>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</si>
  <si>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</si>
  <si>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</si>
  <si>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</si>
  <si>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</si>
  <si>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</si>
  <si>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</si>
  <si>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</si>
  <si>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</si>
  <si>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</si>
  <si>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</si>
  <si>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</si>
  <si>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</si>
  <si>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</si>
  <si>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</si>
  <si>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</si>
  <si>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</si>
  <si>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</si>
  <si>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</si>
  <si>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</si>
  <si>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</si>
  <si>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</si>
  <si>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</si>
  <si>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</si>
  <si>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</si>
  <si>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</si>
  <si>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</si>
  <si>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</si>
  <si>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</si>
  <si>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</si>
  <si>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</si>
  <si>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</si>
  <si>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</si>
  <si>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</si>
  <si>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</si>
  <si>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</si>
  <si>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</si>
  <si>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</si>
  <si>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</si>
  <si>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</si>
  <si>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</si>
  <si>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</si>
  <si>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</si>
  <si>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</si>
  <si>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</si>
  <si>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</si>
  <si>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</si>
  <si>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</si>
  <si>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</si>
  <si>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</si>
  <si>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</si>
  <si>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</si>
  <si>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</si>
  <si>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</si>
  <si>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</si>
  <si>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</si>
  <si>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</si>
  <si>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</si>
  <si>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</si>
  <si>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</si>
  <si>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</si>
  <si>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</si>
  <si>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</si>
  <si>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</si>
  <si>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</si>
  <si>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</si>
  <si>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</si>
  <si>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</si>
  <si>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</si>
  <si>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</si>
  <si>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</si>
  <si>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</si>
  <si>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</si>
  <si>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</si>
  <si>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</si>
  <si>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</si>
  <si>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</si>
  <si>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</si>
  <si>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</si>
  <si>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</si>
  <si>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</si>
  <si>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</si>
  <si>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</si>
  <si>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</si>
  <si>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</si>
  <si>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</si>
  <si>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</si>
  <si>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</si>
  <si>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</si>
  <si>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</si>
  <si>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</si>
  <si>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</si>
  <si>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</si>
  <si>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</si>
  <si>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</si>
  <si>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</si>
  <si>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</si>
  <si>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</si>
  <si>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</si>
  <si>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</si>
  <si>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</si>
  <si>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</si>
  <si>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</si>
  <si>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</si>
  <si>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</si>
  <si>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</si>
  <si>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</si>
  <si>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</si>
  <si>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</si>
  <si>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</si>
  <si>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</si>
  <si>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</si>
  <si>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</si>
  <si>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</si>
  <si>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</si>
  <si>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</si>
  <si>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</si>
  <si>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</si>
  <si>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</si>
  <si>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</si>
  <si>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</si>
  <si>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</si>
  <si>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</si>
  <si>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</si>
  <si>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</si>
  <si>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</si>
  <si>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</si>
  <si>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</si>
  <si>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</si>
  <si>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</si>
  <si>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</si>
  <si>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</si>
  <si>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</si>
  <si>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</si>
  <si>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</si>
  <si>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</si>
  <si>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</si>
  <si>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</si>
  <si>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</si>
  <si>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</si>
  <si>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</si>
  <si>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</si>
  <si>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</si>
  <si>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</si>
  <si>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</si>
  <si>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</si>
  <si>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</si>
  <si>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</si>
  <si>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</si>
  <si>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</si>
  <si>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</si>
  <si>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</si>
  <si>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</si>
  <si>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</si>
  <si>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</si>
  <si>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</si>
  <si>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</si>
  <si>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</si>
  <si>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</si>
  <si>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</si>
  <si>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</si>
  <si>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</si>
  <si>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</si>
  <si>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</si>
  <si>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</si>
  <si>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Colombia en la segunda mitad del siglo XIX</t>
  </si>
  <si>
    <t>Nathalia Castañeda</t>
  </si>
  <si>
    <t xml:space="preserve">CS_08_08_REC160 </t>
  </si>
  <si>
    <t>http://www.banrepcultural.org/blaavirtual/derecho/constitucion-politica-de-los-estados-unidos-de-colombia y http://www.banrepcultural.org/blaavirtual/ciencia-politica/constitucion-de-la-republica-de-colombia</t>
  </si>
  <si>
    <t>Fotografía</t>
  </si>
  <si>
    <t>Portadas de las Constituciones de 1863 y 1886</t>
  </si>
  <si>
    <t>Tomar de cada página la portada de la Constitución de 1863 y de 1886, según corresponda, y ubicarlas en composición, una al lado de la otra, en la pantalla del botón Presentación.</t>
  </si>
  <si>
    <t>Shutterstock 305942822</t>
  </si>
  <si>
    <t>Ilustración</t>
  </si>
  <si>
    <t>Esquema de comparación</t>
  </si>
  <si>
    <t>Tomar la imagen para la pantalla del botón Tarea.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</si>
</sst>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1" sqref="K11"/>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F13</v>
      </c>
    </row>
    <row r="2" spans="1:16" ht="15.6" x14ac:dyDescent="0.3">
      <c r="A2" s="1"/>
      <c r="B2" s="3" t="s">
        <v>121</v>
      </c>
      <c r="C2" s="84" t="s">
        <v>23</v>
      </c>
      <c r="D2" s="85"/>
      <c r="F2" s="77" t="s">
        <v>0</v>
      </c>
      <c r="G2" s="78"/>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6" x14ac:dyDescent="0.3">
      <c r="A3" s="1"/>
      <c r="B3" s="4" t="s">
        <v>8</v>
      </c>
      <c r="C3" s="86">
        <v>8</v>
      </c>
      <c r="D3" s="87"/>
      <c r="F3" s="79">
        <v>42374</v>
      </c>
      <c r="G3" s="80"/>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5.6"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8" t="s">
        <v>188</v>
      </c>
      <c r="D5" s="89"/>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108"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45.19999999999999" x14ac:dyDescent="0.25">
      <c r="A10" s="12" t="str">
        <f>IF(OR(B10&lt;&gt;"",J10&lt;&gt;""),"IMG01","")</f>
        <v>IMG01</v>
      </c>
      <c r="B10" s="62" t="s">
        <v>190</v>
      </c>
      <c r="C10" s="20" t="str">
        <f t="shared" ref="C10:C41" si="0">IF(OR(B10&lt;&gt;"",J10&lt;&gt;""),IF($G$4="Recurso",CONCATENATE($G$4," ",$G$5),$G$4),"")</f>
        <v>Recurso F13</v>
      </c>
      <c r="D10" s="63" t="s">
        <v>191</v>
      </c>
      <c r="E10" s="63" t="s">
        <v>151</v>
      </c>
      <c r="F10" s="13" t="str">
        <f t="shared" ref="F10" ca="1" si="1">IF(OR(B10&lt;&gt;"",J10&lt;&gt;""),CONCATENATE($C$7,"_",$A10,IF($G$4="Cuaderno de Estudio","_small",CONCATENATE(IF(I10="","","n"),IF(LEFT($G$5,1)="F",".jpg",".png")))),"")</f>
        <v>CS_08_08_REC160 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CS_08_08_REC160 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192</v>
      </c>
      <c r="K10" s="64" t="s">
        <v>193</v>
      </c>
      <c r="O10" s="2" t="str">
        <f>'Definición técnica de imagenes'!A12</f>
        <v>M12D</v>
      </c>
    </row>
    <row r="11" spans="1:16" s="11" customFormat="1" ht="26.4" x14ac:dyDescent="0.25">
      <c r="A11" s="12" t="str">
        <f t="shared" ref="A11:A18" si="3">IF(OR(B11&lt;&gt;"",J11&lt;&gt;""),CONCATENATE(LEFT(A10,3),IF(MID(A10,4,2)+1&lt;10,CONCATENATE("0",MID(A10,4,2)+1))),"")</f>
        <v>IMG02</v>
      </c>
      <c r="B11" s="62" t="s">
        <v>194</v>
      </c>
      <c r="C11" s="20" t="str">
        <f t="shared" si="0"/>
        <v>Recurso F13</v>
      </c>
      <c r="D11" s="63" t="s">
        <v>195</v>
      </c>
      <c r="E11" s="63" t="s">
        <v>151</v>
      </c>
      <c r="F11" s="13" t="str">
        <f t="shared" ref="F11:F74" ca="1" si="4">IF(OR(B11&lt;&gt;"",J11&lt;&gt;""),CONCATENATE($C$7,"_",$A11,IF($G$4="Cuaderno de Estudio","_small",CONCATENATE(IF(I11="","","n"),IF(LEFT($G$5,1)="F",".jpg",".png")))),"")</f>
        <v>CS_08_08_REC160 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CS_08_08_REC160 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196</v>
      </c>
      <c r="K11" s="65" t="s">
        <v>197</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3.8"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3.8"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796875" style="22" customWidth="1"/>
    <col min="4" max="4" width="11.296875" style="22" customWidth="1"/>
    <col min="5" max="7" width="11" style="22"/>
    <col min="8" max="11" width="11" style="22" hidden="1" customWidth="1"/>
    <col min="12" max="16384" width="11" style="22"/>
  </cols>
  <sheetData>
    <row r="1" spans="1:11" ht="16.2" thickBot="1" x14ac:dyDescent="0.35">
      <c r="A1" s="92" t="s">
        <v>38</v>
      </c>
      <c r="B1" s="93"/>
      <c r="C1" s="93"/>
      <c r="D1" s="93"/>
      <c r="E1" s="93"/>
      <c r="F1" s="94"/>
    </row>
    <row r="2" spans="1:11" x14ac:dyDescent="0.3">
      <c r="A2" s="30" t="s">
        <v>42</v>
      </c>
      <c r="B2" s="31"/>
      <c r="C2" s="95" t="s">
        <v>13</v>
      </c>
      <c r="D2" s="96"/>
      <c r="E2" s="97"/>
      <c r="F2" s="32"/>
    </row>
    <row r="3" spans="1:11" ht="62.4" x14ac:dyDescent="0.3">
      <c r="A3" s="33" t="s">
        <v>43</v>
      </c>
      <c r="B3" s="31"/>
      <c r="C3" s="101" t="s">
        <v>14</v>
      </c>
      <c r="D3" s="102"/>
      <c r="E3" s="103"/>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4" t="str">
        <f>CONCATENATE(H21,"_",I21,"_",J21,"_CO")</f>
        <v>LE_07_04_CO</v>
      </c>
      <c r="E5" s="105"/>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0" t="str">
        <f>CONCATENATE("SolicitudGrafica_",D5,".xls")</f>
        <v>SolicitudGrafica_LE_07_04_CO.xls</v>
      </c>
      <c r="E7" s="90"/>
      <c r="F7" s="91"/>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2" t="s">
        <v>41</v>
      </c>
      <c r="B13" s="93"/>
      <c r="C13" s="93"/>
      <c r="D13" s="93"/>
      <c r="E13" s="93"/>
      <c r="F13" s="94"/>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5" t="s">
        <v>49</v>
      </c>
      <c r="D15" s="96"/>
      <c r="E15" s="96"/>
      <c r="F15" s="97"/>
      <c r="J15" s="22">
        <v>12</v>
      </c>
      <c r="K15" s="22">
        <v>12</v>
      </c>
    </row>
    <row r="16" spans="1:11" ht="67.05"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8" t="str">
        <f>CONCATENATE(H21,"_",I21,"_",J21,"_",K45)</f>
        <v>LE_07_04_REC10</v>
      </c>
      <c r="E17" s="99"/>
      <c r="F17" s="100"/>
      <c r="J17" s="22">
        <v>14</v>
      </c>
      <c r="K17" s="22">
        <v>14</v>
      </c>
    </row>
    <row r="18" spans="1:11" ht="78.599999999999994" thickBot="1" x14ac:dyDescent="0.35">
      <c r="A18" s="33" t="s">
        <v>48</v>
      </c>
      <c r="B18" s="31"/>
      <c r="C18" s="59" t="s">
        <v>120</v>
      </c>
      <c r="D18" s="90" t="str">
        <f>CONCATENATE("SolicitudGrafica_",D17,".xls")</f>
        <v>SolicitudGrafica_LE_07_04_REC10.xls</v>
      </c>
      <c r="E18" s="90"/>
      <c r="F18" s="91"/>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96875" defaultRowHeight="15.6" x14ac:dyDescent="0.3"/>
  <cols>
    <col min="1" max="1" width="21" style="22" customWidth="1"/>
    <col min="2" max="2" width="24.19921875" style="22" customWidth="1"/>
    <col min="3" max="3" width="16.8984375" style="22" customWidth="1"/>
    <col min="4" max="4" width="12.69921875" style="22" customWidth="1"/>
    <col min="5" max="5" width="6.796875" style="22" customWidth="1"/>
    <col min="6" max="6" width="12.796875" style="22" customWidth="1"/>
    <col min="7" max="7" width="12.69921875" style="22" customWidth="1"/>
    <col min="8" max="8" width="24.5" style="22" customWidth="1"/>
    <col min="9" max="9" width="27.19921875" style="22" customWidth="1"/>
    <col min="10" max="10" width="44.5" style="22" customWidth="1"/>
    <col min="11" max="16384" width="10.796875" style="22"/>
  </cols>
  <sheetData>
    <row r="1" spans="1:10" x14ac:dyDescent="0.3">
      <c r="A1" s="107" t="s">
        <v>56</v>
      </c>
      <c r="B1" s="107" t="s">
        <v>149</v>
      </c>
      <c r="C1" s="107" t="s">
        <v>63</v>
      </c>
      <c r="D1" s="107" t="s">
        <v>64</v>
      </c>
      <c r="E1" s="107" t="s">
        <v>5</v>
      </c>
      <c r="F1" s="107" t="s">
        <v>65</v>
      </c>
      <c r="G1" s="107" t="s">
        <v>66</v>
      </c>
      <c r="H1" s="106" t="s">
        <v>68</v>
      </c>
      <c r="I1" s="106"/>
    </row>
    <row r="2" spans="1:10" x14ac:dyDescent="0.3">
      <c r="A2" s="107"/>
      <c r="B2" s="107"/>
      <c r="C2" s="107"/>
      <c r="D2" s="107"/>
      <c r="E2" s="107"/>
      <c r="F2" s="107"/>
      <c r="G2" s="107"/>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6" customFormat="1" ht="14.7" customHeight="1" x14ac:dyDescent="0.3">
      <c r="A15" s="74" t="s">
        <v>96</v>
      </c>
      <c r="B15" s="74"/>
      <c r="C15" s="74" t="s">
        <v>97</v>
      </c>
      <c r="D15" s="75" t="s">
        <v>98</v>
      </c>
      <c r="E15" s="74" t="s">
        <v>93</v>
      </c>
      <c r="F15" s="74" t="s">
        <v>117</v>
      </c>
      <c r="G15" s="74"/>
      <c r="H15" s="75" t="s">
        <v>122</v>
      </c>
      <c r="I15" s="74"/>
      <c r="J15" s="76"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Nathalia Castañeda Aponte</cp:lastModifiedBy>
  <dcterms:created xsi:type="dcterms:W3CDTF">2014-07-01T23:43:25Z</dcterms:created>
  <dcterms:modified xsi:type="dcterms:W3CDTF">2016-02-07T22:03:53Z</dcterms:modified>
</cp:coreProperties>
</file>