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Documentos Nathalia\PLANETA\Grado 8\Guion 08_08\"/>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comments1.xml><?xml version="1.0" encoding="utf-8"?>
<comments xmlns="http://schemas.openxmlformats.org/spreadsheetml/2006/main">
  <authors>
    <author>Nathalia Castañeda Aponte</author>
  </authors>
  <commentList>
    <comment ref="G5" authorId="0" shapeId="0">
      <text>
        <r>
          <rPr>
            <b/>
            <sz val="9"/>
            <color indexed="81"/>
            <rFont val="Tahoma"/>
            <family val="2"/>
          </rPr>
          <t>Nathalia Castañeda Aponte:</t>
        </r>
        <r>
          <rPr>
            <sz val="9"/>
            <color indexed="81"/>
            <rFont val="Tahoma"/>
            <family val="2"/>
          </rPr>
          <t xml:space="preserve">
Rocío. Aquí es el recurso M102AB. No estaba en la lista para seleccionarlo y tampoco me permitió escribir en la celda.</t>
        </r>
      </text>
    </comment>
  </commentList>
</comments>
</file>

<file path=xl/sharedStrings.xml><?xml version="1.0" encoding="utf-8"?>
<sst xmlns="http://schemas.openxmlformats.org/spreadsheetml/2006/main" count="404" uniqueCount="216">
  <si>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</si>
  <si>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</si>
  <si>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</si>
  <si>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</si>
  <si>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</si>
  <si>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</si>
  <si>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</si>
  <si>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</si>
  <si>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</si>
  <si>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</si>
  <si>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</si>
  <si>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</si>
  <si>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</si>
  <si>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</si>
  <si>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</si>
  <si>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</si>
  <si>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</si>
  <si>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</si>
  <si>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</si>
  <si>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</si>
  <si>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</si>
  <si>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</si>
  <si>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</si>
  <si>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</si>
  <si>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</si>
  <si>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</si>
  <si>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</si>
  <si>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</si>
  <si>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</si>
  <si>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</si>
  <si>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</si>
  <si>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</si>
  <si>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</si>
  <si>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</si>
  <si>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</si>
  <si>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</si>
  <si>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</si>
  <si>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</si>
  <si>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</si>
  <si>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</si>
  <si>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</si>
  <si>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</si>
  <si>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</si>
  <si>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</si>
  <si>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</si>
  <si>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</si>
  <si>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</si>
  <si>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</si>
  <si>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</si>
  <si>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</si>
  <si>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</si>
  <si>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</si>
  <si>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</si>
  <si>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</si>
  <si>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</si>
  <si>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</si>
  <si>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</si>
  <si>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</si>
  <si>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</si>
  <si>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</si>
  <si>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</si>
  <si>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</si>
  <si>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</si>
  <si>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</si>
  <si>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</si>
  <si>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</si>
  <si>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</si>
  <si>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</si>
  <si>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</si>
  <si>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</si>
  <si>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</si>
  <si>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</si>
  <si>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</si>
  <si>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</si>
  <si>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</si>
  <si>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</si>
  <si>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</si>
  <si>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</si>
  <si>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</si>
  <si>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</si>
  <si>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</si>
  <si>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</si>
  <si>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</si>
  <si>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</si>
  <si>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</si>
  <si>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</si>
  <si>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</si>
  <si>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</si>
  <si>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</si>
  <si>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</si>
  <si>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</si>
  <si>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</si>
  <si>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</si>
  <si>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</si>
  <si>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</si>
  <si>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</si>
  <si>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</si>
  <si>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</si>
  <si>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</si>
  <si>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</si>
  <si>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</si>
  <si>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</si>
  <si>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</si>
  <si>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</si>
  <si>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</si>
  <si>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</si>
  <si>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</si>
  <si>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</si>
  <si>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</si>
  <si>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</si>
  <si>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</si>
  <si>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</si>
  <si>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</si>
  <si>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</si>
  <si>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</si>
  <si>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</si>
  <si>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</si>
  <si>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</si>
  <si>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</si>
  <si>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</si>
  <si>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</si>
  <si>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</si>
  <si>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</si>
  <si>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</si>
  <si>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</si>
  <si>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</si>
  <si>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</si>
  <si>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</si>
  <si>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</si>
  <si>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</si>
  <si>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</si>
  <si>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</si>
  <si>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</si>
  <si>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</si>
  <si>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</si>
  <si>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</si>
  <si>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</si>
  <si>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</si>
  <si>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</si>
  <si>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</si>
  <si>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</si>
  <si>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</si>
  <si>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</si>
  <si>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</si>
  <si>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</si>
  <si>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</si>
  <si>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</si>
  <si>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</si>
  <si>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</si>
  <si>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</si>
  <si>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</si>
  <si>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</si>
  <si>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</si>
  <si>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</si>
  <si>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</si>
  <si>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</si>
  <si>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</si>
  <si>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</si>
  <si>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</si>
  <si>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</si>
  <si>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</si>
  <si>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</si>
  <si>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</si>
  <si>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</si>
  <si>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</si>
  <si>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</si>
  <si>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</si>
  <si>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</si>
  <si>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</si>
  <si>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</si>
  <si>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</si>
  <si>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</si>
  <si>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</si>
  <si>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</si>
  <si>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</si>
  <si>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</si>
  <si>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</si>
  <si>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</si>
  <si>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</si>
  <si>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</si>
  <si>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</si>
  <si>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</si>
  <si>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</si>
  <si>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</si>
  <si>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</si>
  <si>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</si>
  <si>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</si>
  <si>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Colombia en la segunda mitad del siglo XIX</t>
  </si>
  <si>
    <t>Nathalia Castañeda</t>
  </si>
  <si>
    <t xml:space="preserve">CS_08_08_REC170 </t>
  </si>
  <si>
    <t>Ilustración</t>
  </si>
  <si>
    <t>http://www.banrepcultural.org/coleccion-de-arte-banco-de-la-republica/obras-curaduria?items_per_page=20&amp;page=5 JUNTO CON http://www.banrepcultural.org/blaavirtual/revistas/credencial/septiembre2007/soledadacosta.htm</t>
  </si>
  <si>
    <t>LA PRIMERA: Campesina de Choachí. Edward Walhouse Mark. Y LA SEGUNDA: Soledad Acosta de Samper, 1833-1913. Óleo sobre lienzo de Rafael Díaz Picón, Academia Colombiana de Historia.</t>
  </si>
  <si>
    <t>Poner las dos imágenes en una sola composición, una junto a la otra. Estas serán la primera pantalla, es decir, la del botón Presentación.</t>
  </si>
  <si>
    <t>Shutterstock 101026204</t>
  </si>
  <si>
    <t>La moda femenina de la segunda mitad del siglo XIX en Europa</t>
  </si>
  <si>
    <t>Tomar imagen para la pantalla del botón Conceptos.</t>
  </si>
  <si>
    <t>Shutterstock 320549678</t>
  </si>
  <si>
    <t>Justo en el objetivo</t>
  </si>
  <si>
    <t>Tomar imagen para la pantalla del botón Objetivos.</t>
  </si>
  <si>
    <t>Tablas de Excel que aparecen como modelos en los proyectos</t>
  </si>
  <si>
    <t>Tablas de planificación</t>
  </si>
  <si>
    <t>Tomar las mismas tablas de Excel que se ponen como modelos en los proyectos de Aula Planeta, para el botón Planificación.</t>
  </si>
  <si>
    <t>Shutterstock 264785519</t>
  </si>
  <si>
    <t>Biblioteca móbil</t>
  </si>
  <si>
    <t>Tomar imagen para la pantalla del botón Investigación.</t>
  </si>
  <si>
    <t>Shutterstock 11567389</t>
  </si>
  <si>
    <t>Fotografía</t>
  </si>
  <si>
    <t>Análisis de resultados</t>
  </si>
  <si>
    <t>Tomar imagen para la pantalla del botón Análisis.</t>
  </si>
  <si>
    <t>Shutterstock 323903996</t>
  </si>
  <si>
    <t>Síntesis de resultados</t>
  </si>
  <si>
    <t>Tomar imagen para la pantalla del botón Síntesis.</t>
  </si>
  <si>
    <t>Shutterstock 150235130</t>
  </si>
  <si>
    <t>Evaluación del proceso</t>
  </si>
  <si>
    <t>Tomar imagen para la pantalla del botón Evaluación.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</si>
</sst>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7"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000000"/>
      <name val="Times New Roman"/>
      <family val="1"/>
    </font>
    <font>
      <sz val="9"/>
      <color indexed="81"/>
      <name val="Tahoma"/>
      <family val="2"/>
    </font>
    <font>
      <b/>
      <sz val="9"/>
      <color indexed="81"/>
      <name val="Tahoma"/>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2" activePane="bottomLeft" state="frozen"/>
      <selection pane="bottomLeft" activeCell="K17" sqref="K17"/>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M101</v>
      </c>
    </row>
    <row r="2" spans="1:16" ht="15.6" x14ac:dyDescent="0.3">
      <c r="A2" s="1"/>
      <c r="B2" s="3" t="s">
        <v>121</v>
      </c>
      <c r="C2" s="84" t="s">
        <v>23</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6">
        <v>8</v>
      </c>
      <c r="D3" s="87"/>
      <c r="F3" s="79">
        <v>42400</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6" t="s">
        <v>187</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8" t="s">
        <v>188</v>
      </c>
      <c r="D5" s="89"/>
      <c r="E5" s="5"/>
      <c r="F5" s="37" t="str">
        <f>IF(G4="Recurso","Motor del recurso","")</f>
        <v>Motor del recurso</v>
      </c>
      <c r="G5" s="7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108"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8.4" x14ac:dyDescent="0.25">
      <c r="A10" s="12" t="str">
        <f>IF(OR(B10&lt;&gt;"",J10&lt;&gt;""),"IMG01","")</f>
        <v>IMG01</v>
      </c>
      <c r="B10" s="62" t="s">
        <v>191</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CS_08_08_REC170 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CS_08_08_REC170 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t="s">
        <v>193</v>
      </c>
      <c r="O10" s="2" t="str">
        <f>'Definición técnica de imagenes'!A12</f>
        <v>M12D</v>
      </c>
    </row>
    <row r="11" spans="1:16" s="11" customFormat="1" ht="26.4" x14ac:dyDescent="0.25">
      <c r="A11" s="12" t="str">
        <f t="shared" ref="A11:A18" si="3">IF(OR(B11&lt;&gt;"",J11&lt;&gt;""),CONCATENATE(LEFT(A10,3),IF(MID(A10,4,2)+1&lt;10,CONCATENATE("0",MID(A10,4,2)+1))),"")</f>
        <v>IMG02</v>
      </c>
      <c r="B11" s="62" t="s">
        <v>194</v>
      </c>
      <c r="C11" s="20" t="str">
        <f t="shared" si="0"/>
        <v>Recurso M101</v>
      </c>
      <c r="D11" s="63" t="s">
        <v>190</v>
      </c>
      <c r="E11" s="63" t="s">
        <v>155</v>
      </c>
      <c r="F11" s="13" t="str">
        <f t="shared" ref="F11:F74" ca="1" si="4">IF(OR(B11&lt;&gt;"",J11&lt;&gt;""),CONCATENATE($C$7,"_",$A11,IF($G$4="Cuaderno de Estudio","_small",CONCATENATE(IF(I11="","","n"),IF(LEFT($G$5,1)="F",".jpg",".png")))),"")</f>
        <v>CS_08_08_REC170 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CS_08_08_REC170 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195</v>
      </c>
      <c r="K11" s="65" t="s">
        <v>196</v>
      </c>
      <c r="O11" s="2" t="str">
        <f>'Definición técnica de imagenes'!A13</f>
        <v>M101</v>
      </c>
    </row>
    <row r="12" spans="1:16" s="11" customFormat="1" ht="26.4" x14ac:dyDescent="0.25">
      <c r="A12" s="12" t="str">
        <f t="shared" si="3"/>
        <v>IMG03</v>
      </c>
      <c r="B12" s="62" t="s">
        <v>197</v>
      </c>
      <c r="C12" s="20" t="str">
        <f t="shared" si="0"/>
        <v>Recurso M101</v>
      </c>
      <c r="D12" s="63" t="s">
        <v>190</v>
      </c>
      <c r="E12" s="63" t="s">
        <v>155</v>
      </c>
      <c r="F12" s="13" t="str">
        <f t="shared" ca="1" si="4"/>
        <v>CS_08_08_REC170 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CS_08_08_REC170 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198</v>
      </c>
      <c r="K12" s="64" t="s">
        <v>199</v>
      </c>
      <c r="O12" s="2" t="str">
        <f>'Definición técnica de imagenes'!A18</f>
        <v>Diaporama F1</v>
      </c>
    </row>
    <row r="13" spans="1:16" s="11" customFormat="1" ht="52.8" x14ac:dyDescent="0.25">
      <c r="A13" s="12" t="str">
        <f t="shared" si="3"/>
        <v>IMG04</v>
      </c>
      <c r="B13" s="62" t="s">
        <v>200</v>
      </c>
      <c r="C13" s="20" t="str">
        <f t="shared" si="0"/>
        <v>Recurso M101</v>
      </c>
      <c r="D13" s="63" t="s">
        <v>190</v>
      </c>
      <c r="E13" s="63" t="s">
        <v>155</v>
      </c>
      <c r="F13" s="13" t="str">
        <f t="shared" ca="1" si="4"/>
        <v>CS_08_08_REC170 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CS_08_08_REC170 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201</v>
      </c>
      <c r="K13" s="64" t="s">
        <v>202</v>
      </c>
      <c r="O13" s="2" t="str">
        <f>'Definición técnica de imagenes'!A19</f>
        <v>F4</v>
      </c>
    </row>
    <row r="14" spans="1:16" s="11" customFormat="1" ht="26.4" x14ac:dyDescent="0.25">
      <c r="A14" s="12" t="str">
        <f t="shared" si="3"/>
        <v>IMG05</v>
      </c>
      <c r="B14" s="62" t="s">
        <v>203</v>
      </c>
      <c r="C14" s="20" t="str">
        <f t="shared" si="0"/>
        <v>Recurso M101</v>
      </c>
      <c r="D14" s="63" t="s">
        <v>190</v>
      </c>
      <c r="E14" s="63" t="s">
        <v>155</v>
      </c>
      <c r="F14" s="13" t="str">
        <f t="shared" ca="1" si="4"/>
        <v>CS_08_08_REC170 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CS_08_08_REC170 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204</v>
      </c>
      <c r="K14" s="64" t="s">
        <v>205</v>
      </c>
      <c r="O14" s="2" t="str">
        <f>'Definición técnica de imagenes'!A22</f>
        <v>F6</v>
      </c>
    </row>
    <row r="15" spans="1:16" s="11" customFormat="1" ht="26.4" x14ac:dyDescent="0.25">
      <c r="A15" s="12" t="str">
        <f t="shared" si="3"/>
        <v>IMG06</v>
      </c>
      <c r="B15" s="62" t="s">
        <v>206</v>
      </c>
      <c r="C15" s="20" t="str">
        <f t="shared" si="0"/>
        <v>Recurso M101</v>
      </c>
      <c r="D15" s="63" t="s">
        <v>207</v>
      </c>
      <c r="E15" s="63" t="s">
        <v>155</v>
      </c>
      <c r="F15" s="13" t="str">
        <f t="shared" ca="1" si="4"/>
        <v>CS_08_08_REC170 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CS_08_08_REC170 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208</v>
      </c>
      <c r="K15" s="66" t="s">
        <v>209</v>
      </c>
      <c r="O15" s="2" t="str">
        <f>'Definición técnica de imagenes'!A24</f>
        <v>F6B</v>
      </c>
    </row>
    <row r="16" spans="1:16" s="11" customFormat="1" ht="26.4" x14ac:dyDescent="0.3">
      <c r="A16" s="12" t="str">
        <f t="shared" si="3"/>
        <v>IMG07</v>
      </c>
      <c r="B16" s="62" t="s">
        <v>210</v>
      </c>
      <c r="C16" s="20" t="str">
        <f t="shared" si="0"/>
        <v>Recurso M101</v>
      </c>
      <c r="D16" s="63" t="s">
        <v>190</v>
      </c>
      <c r="E16" s="63" t="s">
        <v>155</v>
      </c>
      <c r="F16" s="13" t="str">
        <f t="shared" ca="1" si="4"/>
        <v>CS_08_08_REC170 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CS_08_08_REC170 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211</v>
      </c>
      <c r="K16" s="68" t="s">
        <v>212</v>
      </c>
      <c r="O16" s="2" t="str">
        <f>'Definición técnica de imagenes'!A25</f>
        <v>F7</v>
      </c>
    </row>
    <row r="17" spans="1:15" s="11" customFormat="1" ht="26.4" x14ac:dyDescent="0.25">
      <c r="A17" s="12" t="str">
        <f t="shared" si="3"/>
        <v>IMG08</v>
      </c>
      <c r="B17" s="62" t="s">
        <v>213</v>
      </c>
      <c r="C17" s="20" t="str">
        <f t="shared" si="0"/>
        <v>Recurso M101</v>
      </c>
      <c r="D17" s="63" t="s">
        <v>207</v>
      </c>
      <c r="E17" s="63" t="s">
        <v>155</v>
      </c>
      <c r="F17" s="13" t="str">
        <f t="shared" ca="1" si="4"/>
        <v>CS_08_08_REC170 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CS_08_08_REC170 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214</v>
      </c>
      <c r="K17" s="66" t="s">
        <v>215</v>
      </c>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2" t="s">
        <v>38</v>
      </c>
      <c r="B1" s="93"/>
      <c r="C1" s="93"/>
      <c r="D1" s="93"/>
      <c r="E1" s="93"/>
      <c r="F1" s="94"/>
    </row>
    <row r="2" spans="1:11" x14ac:dyDescent="0.3">
      <c r="A2" s="30" t="s">
        <v>42</v>
      </c>
      <c r="B2" s="31"/>
      <c r="C2" s="95" t="s">
        <v>13</v>
      </c>
      <c r="D2" s="96"/>
      <c r="E2" s="97"/>
      <c r="F2" s="32"/>
    </row>
    <row r="3" spans="1:11" ht="62.4" x14ac:dyDescent="0.3">
      <c r="A3" s="33" t="s">
        <v>43</v>
      </c>
      <c r="B3" s="31"/>
      <c r="C3" s="101" t="s">
        <v>14</v>
      </c>
      <c r="D3" s="102"/>
      <c r="E3" s="103"/>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4" t="str">
        <f>CONCATENATE(H21,"_",I21,"_",J21,"_CO")</f>
        <v>LE_07_04_CO</v>
      </c>
      <c r="E5" s="105"/>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0" t="str">
        <f>CONCATENATE("SolicitudGrafica_",D5,".xls")</f>
        <v>SolicitudGrafica_LE_07_04_CO.xls</v>
      </c>
      <c r="E7" s="90"/>
      <c r="F7" s="91"/>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2" t="s">
        <v>41</v>
      </c>
      <c r="B13" s="93"/>
      <c r="C13" s="93"/>
      <c r="D13" s="93"/>
      <c r="E13" s="93"/>
      <c r="F13" s="94"/>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5" t="s">
        <v>49</v>
      </c>
      <c r="D15" s="96"/>
      <c r="E15" s="96"/>
      <c r="F15" s="97"/>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8" t="str">
        <f>CONCATENATE(H21,"_",I21,"_",J21,"_",K45)</f>
        <v>LE_07_04_REC10</v>
      </c>
      <c r="E17" s="99"/>
      <c r="F17" s="100"/>
      <c r="J17" s="22">
        <v>14</v>
      </c>
      <c r="K17" s="22">
        <v>14</v>
      </c>
    </row>
    <row r="18" spans="1:11" ht="78.599999999999994" thickBot="1" x14ac:dyDescent="0.35">
      <c r="A18" s="33" t="s">
        <v>48</v>
      </c>
      <c r="B18" s="31"/>
      <c r="C18" s="59" t="s">
        <v>120</v>
      </c>
      <c r="D18" s="90" t="str">
        <f>CONCATENATE("SolicitudGrafica_",D17,".xls")</f>
        <v>SolicitudGrafica_LE_07_04_REC10.xls</v>
      </c>
      <c r="E18" s="90"/>
      <c r="F18" s="91"/>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7" t="s">
        <v>56</v>
      </c>
      <c r="B1" s="107" t="s">
        <v>149</v>
      </c>
      <c r="C1" s="107" t="s">
        <v>63</v>
      </c>
      <c r="D1" s="107" t="s">
        <v>64</v>
      </c>
      <c r="E1" s="107" t="s">
        <v>5</v>
      </c>
      <c r="F1" s="107" t="s">
        <v>65</v>
      </c>
      <c r="G1" s="107" t="s">
        <v>66</v>
      </c>
      <c r="H1" s="106" t="s">
        <v>68</v>
      </c>
      <c r="I1" s="106"/>
    </row>
    <row r="2" spans="1:10" x14ac:dyDescent="0.3">
      <c r="A2" s="107"/>
      <c r="B2" s="107"/>
      <c r="C2" s="107"/>
      <c r="D2" s="107"/>
      <c r="E2" s="107"/>
      <c r="F2" s="107"/>
      <c r="G2" s="107"/>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6" customFormat="1" ht="14.7" customHeight="1" x14ac:dyDescent="0.3">
      <c r="A15" s="74" t="s">
        <v>96</v>
      </c>
      <c r="B15" s="74"/>
      <c r="C15" s="74" t="s">
        <v>97</v>
      </c>
      <c r="D15" s="75" t="s">
        <v>98</v>
      </c>
      <c r="E15" s="74" t="s">
        <v>93</v>
      </c>
      <c r="F15" s="74" t="s">
        <v>117</v>
      </c>
      <c r="G15" s="74"/>
      <c r="H15" s="75" t="s">
        <v>122</v>
      </c>
      <c r="I15" s="74"/>
      <c r="J15" s="76"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2016-02-06T15:57:01Z</dcterms:modified>
</cp:coreProperties>
</file>