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GitHub\CienciasSociales\fuentes\contenidos\grado10\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F26" i="1" l="1"/>
  <c r="G26" i="1" s="1"/>
  <c r="H26" i="1"/>
  <c r="A27" i="1"/>
  <c r="F27" i="1" l="1"/>
  <c r="G27" i="1" s="1"/>
  <c r="H27" i="1"/>
  <c r="A28" i="1"/>
  <c r="H28" i="1" l="1"/>
  <c r="F28" i="1"/>
  <c r="G28" i="1" s="1"/>
  <c r="A29" i="1"/>
  <c r="F29" i="1" l="1"/>
  <c r="G29" i="1" s="1"/>
  <c r="H29" i="1"/>
  <c r="A30" i="1"/>
  <c r="F30" i="1" l="1"/>
  <c r="G30" i="1" s="1"/>
  <c r="H30" i="1"/>
  <c r="A31" i="1"/>
  <c r="F31" i="1" l="1"/>
  <c r="G31" i="1" s="1"/>
  <c r="H31" i="1"/>
  <c r="A32" i="1"/>
  <c r="H32" i="1" l="1"/>
  <c r="F32" i="1"/>
  <c r="G32" i="1" s="1"/>
  <c r="A33" i="1"/>
  <c r="F33" i="1" l="1"/>
  <c r="G33" i="1" s="1"/>
  <c r="H33" i="1"/>
  <c r="A34" i="1"/>
  <c r="F34" i="1" l="1"/>
  <c r="G34" i="1" s="1"/>
  <c r="H34" i="1"/>
  <c r="A35" i="1"/>
  <c r="F35" i="1" l="1"/>
  <c r="G35" i="1" s="1"/>
  <c r="H35" i="1"/>
  <c r="A36" i="1"/>
  <c r="H36" i="1" l="1"/>
  <c r="F36" i="1"/>
  <c r="G36" i="1" s="1"/>
  <c r="A37" i="1"/>
  <c r="F37" i="1" l="1"/>
  <c r="G37" i="1" s="1"/>
  <c r="H37" i="1"/>
  <c r="A38" i="1"/>
  <c r="H38" i="1" l="1"/>
  <c r="F38" i="1"/>
  <c r="G38" i="1" s="1"/>
  <c r="A39" i="1"/>
  <c r="F39" i="1" l="1"/>
  <c r="G39" i="1" s="1"/>
  <c r="H39" i="1"/>
  <c r="A40" i="1"/>
  <c r="F40" i="1" l="1"/>
  <c r="G40" i="1" s="1"/>
  <c r="H40" i="1"/>
  <c r="A41" i="1"/>
  <c r="F41" i="1" l="1"/>
  <c r="G41" i="1" s="1"/>
  <c r="H41" i="1"/>
  <c r="A42" i="1"/>
  <c r="F42" i="1" l="1"/>
  <c r="G42" i="1" s="1"/>
  <c r="H42" i="1"/>
  <c r="A43" i="1"/>
  <c r="F43" i="1" l="1"/>
  <c r="G43" i="1" s="1"/>
  <c r="H43" i="1"/>
  <c r="A44" i="1"/>
  <c r="H44" i="1" l="1"/>
  <c r="F44" i="1"/>
  <c r="G44" i="1" s="1"/>
  <c r="A45" i="1"/>
  <c r="F45" i="1" l="1"/>
  <c r="G45" i="1" s="1"/>
  <c r="H45" i="1"/>
  <c r="A46" i="1"/>
  <c r="F46" i="1" l="1"/>
  <c r="G46" i="1" s="1"/>
  <c r="H46" i="1"/>
  <c r="A47" i="1"/>
  <c r="F47" i="1" l="1"/>
  <c r="G47" i="1" s="1"/>
  <c r="H47" i="1"/>
  <c r="A48" i="1"/>
  <c r="H48" i="1" l="1"/>
  <c r="F48" i="1"/>
  <c r="G48" i="1" s="1"/>
  <c r="A49" i="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<sst xmlns="http://schemas.openxmlformats.org/spreadsheetml/2006/main" count="519" uniqueCount="268">
  <si>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</si>
  <si>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</si>
  <si>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</si>
  <si>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</si>
  <si>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</si>
  <si>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</si>
  <si>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</si>
  <si>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</si>
  <si>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</si>
  <si>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</si>
  <si>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</si>
  <si>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</si>
  <si>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</si>
  <si>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</si>
  <si>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</si>
  <si>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</si>
  <si>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</si>
  <si>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</si>
  <si>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</si>
  <si>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</si>
  <si>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</si>
  <si>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</si>
  <si>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</si>
  <si>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</si>
  <si>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</si>
  <si>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</si>
  <si>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</si>
  <si>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</si>
  <si>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</si>
  <si>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</si>
  <si>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</si>
  <si>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</si>
  <si>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</si>
  <si>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</si>
  <si>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</si>
  <si>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</si>
  <si>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</si>
  <si>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</si>
  <si>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</si>
  <si>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</si>
  <si>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</si>
  <si>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</si>
  <si>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</si>
  <si>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</si>
  <si>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</si>
  <si>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</si>
  <si>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</si>
  <si>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</si>
  <si>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</si>
  <si>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</si>
  <si>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</si>
  <si>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</si>
  <si>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</si>
  <si>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</si>
  <si>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</si>
  <si>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</si>
  <si>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</si>
  <si>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</si>
  <si>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</si>
  <si>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</si>
  <si>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</si>
  <si>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</si>
  <si>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</si>
  <si>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</si>
  <si>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</si>
  <si>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</si>
  <si>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</si>
  <si>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</si>
  <si>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</si>
  <si>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</si>
  <si>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</si>
  <si>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</si>
  <si>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</si>
  <si>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</si>
  <si>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</si>
  <si>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</si>
  <si>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</si>
  <si>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</si>
  <si>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</si>
  <si>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</si>
  <si>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</si>
  <si>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</si>
  <si>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</si>
  <si>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</si>
  <si>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</si>
  <si>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</si>
  <si>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</si>
  <si>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</si>
  <si>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</si>
  <si>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</si>
  <si>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</si>
  <si>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</si>
  <si>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</si>
  <si>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</si>
  <si>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</si>
  <si>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</si>
  <si>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</si>
  <si>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</si>
  <si>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</si>
  <si>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</si>
  <si>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</si>
  <si>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</si>
  <si>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</si>
  <si>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</si>
  <si>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</si>
  <si>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</si>
  <si>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</si>
  <si>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</si>
  <si>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</si>
  <si>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</si>
  <si>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</si>
  <si>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</si>
  <si>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</si>
  <si>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</si>
  <si>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</si>
  <si>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</si>
  <si>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</si>
  <si>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</si>
  <si>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</si>
  <si>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</si>
  <si>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</si>
  <si>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</si>
  <si>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</si>
  <si>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</si>
  <si>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</si>
  <si>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</si>
  <si>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</si>
  <si>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</si>
  <si>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</si>
  <si>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</si>
  <si>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</si>
  <si>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</si>
  <si>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</si>
  <si>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</si>
  <si>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</si>
  <si>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</si>
  <si>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</si>
  <si>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</si>
  <si>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</si>
  <si>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</si>
  <si>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</si>
  <si>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</si>
  <si>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</si>
  <si>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</si>
  <si>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</si>
  <si>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</si>
  <si>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</si>
  <si>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</si>
  <si>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</si>
  <si>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</si>
  <si>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</si>
  <si>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</si>
  <si>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</si>
  <si>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</si>
  <si>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</si>
  <si>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</si>
  <si>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</si>
  <si>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</si>
  <si>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</si>
  <si>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</si>
  <si>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</si>
  <si>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</si>
  <si>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</si>
  <si>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</si>
  <si>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</si>
  <si>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</si>
  <si>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</si>
  <si>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</si>
  <si>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</si>
  <si>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</si>
  <si>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</si>
  <si>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</si>
  <si>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</si>
  <si>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</si>
  <si>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</si>
  <si>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</si>
  <si>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</si>
  <si>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</si>
  <si>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</si>
  <si>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</si>
  <si>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</si>
  <si>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</si>
  <si>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</si>
  <si>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</si>
  <si>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</si>
  <si>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</si>
  <si>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</si>
  <si>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economía globalizada</t>
  </si>
  <si>
    <t>Mabel López</t>
  </si>
  <si>
    <t>Cuaderno de Estudio</t>
  </si>
  <si>
    <t>CS_10_07</t>
  </si>
  <si>
    <t>http://thumb1.shutterstock.com/display_pic_with_logo/487651/102676610/stock-photo-highly-detailed-planet-earth-at-night-with-embossed-continents-illuminated-by-light-of-cities-102676610.jpg</t>
  </si>
  <si>
    <t>Imagen alusiva a globalización</t>
  </si>
  <si>
    <t>Número de la imagen 66440326</t>
  </si>
  <si>
    <t>Hombre de negocios feliz de pie en la azotea de un rascacielos sobre un paisaje urbano</t>
  </si>
  <si>
    <t>Número de la imagen 226521013</t>
  </si>
  <si>
    <t xml:space="preserve">Buque de carga de contenedores en el astillero </t>
  </si>
  <si>
    <t>http://thumb1.shutterstock.com/display_pic_with_logo/3140204/295521284/stock-photo-july-san-diego-comic-con-the-annual-pop-culture-and-fan-convention-in-san-diego-295521284.jpg</t>
  </si>
  <si>
    <t>Videojuegos</t>
  </si>
  <si>
    <t>Número de la imagen 148507373</t>
  </si>
  <si>
    <t>Diseño de una  red de negocios</t>
  </si>
  <si>
    <t>http://thumb1.shutterstock.com/display_pic_with_logo/575581/113575690/stock-photo-airport-terminal-hall-walking-travelers-113575690.jpg</t>
  </si>
  <si>
    <t>Trabajadores en aeropuerto</t>
  </si>
  <si>
    <t>Número de la imagen 229730320</t>
  </si>
  <si>
    <t xml:space="preserve">Bolsa de valores </t>
  </si>
  <si>
    <t>Número de la imagen  223924417</t>
  </si>
  <si>
    <t xml:space="preserve">Toma de posesión de tierras americanas por un conquistador español </t>
  </si>
  <si>
    <t>Número de la imagen  215801890</t>
  </si>
  <si>
    <t xml:space="preserve">Sede de la Organización Mundial de Comercio, Ginebra </t>
  </si>
  <si>
    <t>Número de la imagen  131366753</t>
  </si>
  <si>
    <t>Línea de producción de automóviles</t>
  </si>
  <si>
    <t>http://thumb7.shutterstock.com/display_pic_with_logo/289333/289333,1297684204,1/stock-photo-best-internet-concept-of-global-business-from-concepts-series-71146456.jpg</t>
  </si>
  <si>
    <t>Imagen alusiva a interconexión de computadores</t>
  </si>
  <si>
    <t>Número de la imagen  59511088</t>
  </si>
  <si>
    <t xml:space="preserve">Equipo de trabajo cruzando línea de meta </t>
  </si>
  <si>
    <t>Número de la imagen  81103063</t>
  </si>
  <si>
    <t xml:space="preserve">Persona conectada a la red desde su computador </t>
  </si>
  <si>
    <t>http://thumb7.shutterstock.com/display_pic_with_logo/95952/246869491/stock-photo-businessman-hand-browsing-internet-websites-on-his-laptop-246869491.jpg</t>
  </si>
  <si>
    <t>Imagen alusiva a Internet</t>
  </si>
  <si>
    <t>Número de la imagen  112633658</t>
  </si>
  <si>
    <t>Muro en la frontera entre Estados Unidos y México</t>
  </si>
  <si>
    <t>Número de la imagen  254716396</t>
  </si>
  <si>
    <t>Número de la imagen  3363376</t>
  </si>
  <si>
    <t>Un hombre de negocios parado encima de un globo terráqueo</t>
  </si>
  <si>
    <t>Número de la imagen  181081433</t>
  </si>
  <si>
    <t>Ingeniero de software</t>
  </si>
  <si>
    <t>Número de la imagen  242751226</t>
  </si>
  <si>
    <t>Trabajador mostrando sus bolsillos vacíos</t>
  </si>
  <si>
    <t>Número de la imagen  211354453</t>
  </si>
  <si>
    <t>Población mundial</t>
  </si>
  <si>
    <t>http://thumb7.shutterstock.com/display_pic_with_logo/183547/183547,1283833341,1/stock-photo-view-on-trading-seaport-with-cranes-cargoes-and-the-ship-60496489.jpg</t>
  </si>
  <si>
    <t>Zona aduanera</t>
  </si>
  <si>
    <t>Número de la imagen  257167963</t>
  </si>
  <si>
    <t>Billetes de euros</t>
  </si>
  <si>
    <t>http://thumb1.shutterstock.com/display_pic_with_logo/1272607/198166430/stock-photo-north-american-free-trade-agreement-nafta-members-flags-on-gears-198166430.jpg</t>
  </si>
  <si>
    <t>Bandera de países del Nafta</t>
  </si>
  <si>
    <t>Número de la imagen   273428486</t>
  </si>
  <si>
    <t>Imagen del Acuerdo Transatlántico para el Comercio y la Inversión</t>
  </si>
  <si>
    <t>Número de la imagen  240211489</t>
  </si>
  <si>
    <t xml:space="preserve">Vista de un puerto moderno en Singapur </t>
  </si>
  <si>
    <t>Número de la imagen  70694356</t>
  </si>
  <si>
    <t xml:space="preserve">Símbolos monetarios en órbita sobre el planeta tierra </t>
  </si>
  <si>
    <t xml:space="preserve">Red digital de finanzas globales </t>
  </si>
  <si>
    <t>http://thumb9.shutterstock.com/display_pic_with_logo/226651/147421442/stock-photo-dalaman-july-duty-free-shop-july-in-dalaman-airport-turkey-duty-free-shops-are-147421442.jpg</t>
  </si>
  <si>
    <t xml:space="preserve">Imagen de tienda </t>
  </si>
  <si>
    <t>Número de la imagen  148344737</t>
  </si>
  <si>
    <t xml:space="preserve">Rompecabezas de la tierra </t>
  </si>
  <si>
    <t>Número de la imagen  230888002</t>
  </si>
  <si>
    <t xml:space="preserve">Desigualdad económica </t>
  </si>
  <si>
    <t>Número de la imagen  171130088</t>
  </si>
  <si>
    <t>Imagen de lluvia de dinero</t>
  </si>
  <si>
    <t>Número de la imagen  145418596</t>
  </si>
  <si>
    <t xml:space="preserve">Protestas sociales globales </t>
  </si>
  <si>
    <t>Número de la imagen  120688300</t>
  </si>
  <si>
    <t xml:space="preserve">Presión económica sobre el planeta </t>
  </si>
  <si>
    <t>http://thumb7.shutterstock.com/display_pic_with_logo/627613/234016309/stock-photo-concept-image-of-a-woman-wearing-a-mask-and-a-walking-stick-walking-away-from-a-coal-burning-power-234016309.jpg</t>
  </si>
  <si>
    <t>Número de la imagen  28859866</t>
  </si>
  <si>
    <t xml:space="preserve">Tala de bosques </t>
  </si>
  <si>
    <t>Contaminación del aire</t>
  </si>
  <si>
    <t>Número de la imagen  138396116</t>
  </si>
  <si>
    <t xml:space="preserve">Mapa del mundo hecho a partir de plantas </t>
  </si>
  <si>
    <t>Número de la imagen   249284866</t>
  </si>
  <si>
    <t>Dependencia mundial del petróleo</t>
  </si>
  <si>
    <t>Número de la imagen   1618987</t>
  </si>
  <si>
    <t>Escasez mundial del petróleo</t>
  </si>
  <si>
    <t>Número de la imagen   175228730</t>
  </si>
  <si>
    <t>Producción petrolera mediante fracking</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</si>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</sst>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40" activePane="bottomLeft" state="frozen"/>
      <selection pane="bottomLeft" activeCell="E52" sqref="E52"/>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3" t="s">
        <v>23</v>
      </c>
      <c r="D2" s="84"/>
      <c r="F2" s="76" t="s">
        <v>0</v>
      </c>
      <c r="G2" s="77"/>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5">
        <v>10</v>
      </c>
      <c r="D3" s="86"/>
      <c r="F3" s="78">
        <v>42246</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5" t="s">
        <v>187</v>
      </c>
      <c r="D4" s="86"/>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7" t="s">
        <v>188</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c r="A10" s="12" t="str">
        <f>IF(OR(B10&lt;&gt;"",J10&lt;&gt;""),"IMG01","")</f>
        <v>IMG01</v>
      </c>
      <c r="B10" s="75" t="s">
        <v>191</v>
      </c>
      <c r="C10" s="20" t="str">
        <f t="shared" ref="C10:C41" si="0">IF(OR(B10&lt;&gt;"",J10&lt;&gt;""),IF($G$4="Recurso",CONCATENATE($G$4," ",$G$5),$G$4),"")</f>
        <v>Cuaderno de Estudio</v>
      </c>
      <c r="D10" s="63" t="s">
        <v>267</v>
      </c>
      <c r="E10" s="63" t="s">
        <v>153</v>
      </c>
      <c r="F10" s="13" t="str">
        <f t="shared" ref="F10" si="1">IF(OR(B10&lt;&gt;"",J10&lt;&gt;""),CONCATENATE($C$7,"_",$A10,IF($G$4="Cuaderno de Estudio","_small",CONCATENATE(IF(I10="","","n"),IF(LEFT($G$5,1)="F",".jpg",".png")))),"")</f>
        <v>CS_10_07_IMG01_small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CS_10_07_IMG01_zoom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5" t="s">
        <v>192</v>
      </c>
      <c r="K10" s="64"/>
      <c r="O10" s="2" t="str">
        <f>'Definición técnica de imagenes'!A12</f>
        <v>M12D</v>
      </c>
    </row>
    <row r="11" spans="1:16" s="11" customFormat="1" ht="13.9" customHeight="1">
      <c r="A11" s="12" t="str">
        <f t="shared" ref="A11:A18" si="3">IF(OR(B11&lt;&gt;"",J11&lt;&gt;""),CONCATENATE(LEFT(A10,3),IF(MID(A10,4,2)+1&lt;10,CONCATENATE("0",MID(A10,4,2)+1))),"")</f>
        <v>IMG02</v>
      </c>
      <c r="B11" s="75" t="s">
        <v>193</v>
      </c>
      <c r="C11" s="20" t="str">
        <f t="shared" si="0"/>
        <v>Cuaderno de Estudio</v>
      </c>
      <c r="D11" s="63" t="s">
        <v>267</v>
      </c>
      <c r="E11" s="63" t="s">
        <v>153</v>
      </c>
      <c r="F11" s="13" t="str">
        <f t="shared" ref="F11:F74" si="4">IF(OR(B11&lt;&gt;"",J11&lt;&gt;""),CONCATENATE($C$7,"_",$A11,IF($G$4="Cuaderno de Estudio","_small",CONCATENATE(IF(I11="","","n"),IF(LEFT($G$5,1)="F",".jpg",".png")))),"")</f>
        <v>CS_10_07_IMG02_small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CS_10_07_IMG02_zoom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75" t="s">
        <v>194</v>
      </c>
      <c r="K11" s="65"/>
      <c r="O11" s="2" t="str">
        <f>'Definición técnica de imagenes'!A13</f>
        <v>M101</v>
      </c>
    </row>
    <row r="12" spans="1:16" s="11" customFormat="1" ht="15.75">
      <c r="A12" s="12" t="str">
        <f t="shared" si="3"/>
        <v>IMG03</v>
      </c>
      <c r="B12" s="75" t="s">
        <v>195</v>
      </c>
      <c r="C12" s="20" t="str">
        <f t="shared" si="0"/>
        <v>Cuaderno de Estudio</v>
      </c>
      <c r="D12" s="63" t="s">
        <v>267</v>
      </c>
      <c r="E12" s="63" t="s">
        <v>153</v>
      </c>
      <c r="F12" s="13" t="str">
        <f t="shared" si="4"/>
        <v>CS_10_07_IMG03_small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CS_10_07_IMG03_zoom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75" t="s">
        <v>196</v>
      </c>
      <c r="K12" s="64"/>
      <c r="O12" s="2" t="str">
        <f>'Definición técnica de imagenes'!A18</f>
        <v>Diaporama F1</v>
      </c>
    </row>
    <row r="13" spans="1:16" s="11" customFormat="1" ht="15.75">
      <c r="A13" s="12" t="str">
        <f t="shared" si="3"/>
        <v>IMG04</v>
      </c>
      <c r="B13" s="75" t="s">
        <v>197</v>
      </c>
      <c r="C13" s="20" t="str">
        <f t="shared" si="0"/>
        <v>Cuaderno de Estudio</v>
      </c>
      <c r="D13" s="63" t="s">
        <v>267</v>
      </c>
      <c r="E13" s="63" t="s">
        <v>153</v>
      </c>
      <c r="F13" s="13" t="str">
        <f t="shared" si="4"/>
        <v>CS_10_07_IMG04_small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CS_10_07_IMG04_zoom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5" t="s">
        <v>198</v>
      </c>
      <c r="K13" s="64"/>
      <c r="O13" s="2" t="str">
        <f>'Definición técnica de imagenes'!A19</f>
        <v>F4</v>
      </c>
    </row>
    <row r="14" spans="1:16" s="11" customFormat="1" ht="15.75">
      <c r="A14" s="12" t="str">
        <f t="shared" si="3"/>
        <v>IMG05</v>
      </c>
      <c r="B14" s="75" t="s">
        <v>199</v>
      </c>
      <c r="C14" s="20" t="str">
        <f t="shared" si="0"/>
        <v>Cuaderno de Estudio</v>
      </c>
      <c r="D14" s="63" t="s">
        <v>267</v>
      </c>
      <c r="E14" s="63" t="s">
        <v>153</v>
      </c>
      <c r="F14" s="13" t="str">
        <f t="shared" si="4"/>
        <v>CS_10_07_IMG05_small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CS_10_07_IMG05_zoom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75" t="s">
        <v>200</v>
      </c>
      <c r="K14" s="64"/>
      <c r="O14" s="2" t="str">
        <f>'Definición técnica de imagenes'!A22</f>
        <v>F6</v>
      </c>
    </row>
    <row r="15" spans="1:16" s="11" customFormat="1" ht="15.75">
      <c r="A15" s="12" t="str">
        <f t="shared" si="3"/>
        <v>IMG06</v>
      </c>
      <c r="B15" s="75" t="s">
        <v>201</v>
      </c>
      <c r="C15" s="20" t="str">
        <f t="shared" si="0"/>
        <v>Cuaderno de Estudio</v>
      </c>
      <c r="D15" s="63" t="s">
        <v>267</v>
      </c>
      <c r="E15" s="63" t="s">
        <v>153</v>
      </c>
      <c r="F15" s="13" t="str">
        <f t="shared" si="4"/>
        <v>CS_10_07_IMG06_small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CS_10_07_IMG06_zoom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75" t="s">
        <v>202</v>
      </c>
      <c r="K15" s="66"/>
      <c r="O15" s="2" t="str">
        <f>'Definición técnica de imagenes'!A24</f>
        <v>F6B</v>
      </c>
    </row>
    <row r="16" spans="1:16" s="11" customFormat="1" ht="16.5">
      <c r="A16" s="12" t="str">
        <f t="shared" si="3"/>
        <v>IMG07</v>
      </c>
      <c r="B16" s="75" t="s">
        <v>203</v>
      </c>
      <c r="C16" s="20" t="str">
        <f t="shared" si="0"/>
        <v>Cuaderno de Estudio</v>
      </c>
      <c r="D16" s="63" t="s">
        <v>267</v>
      </c>
      <c r="E16" s="63" t="s">
        <v>153</v>
      </c>
      <c r="F16" s="13" t="str">
        <f t="shared" si="4"/>
        <v>CS_10_07_IMG07_small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CS_10_07_IMG07_zoom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75" t="s">
        <v>204</v>
      </c>
      <c r="K16" s="67"/>
      <c r="O16" s="2" t="str">
        <f>'Definición técnica de imagenes'!A25</f>
        <v>F7</v>
      </c>
    </row>
    <row r="17" spans="1:15" s="11" customFormat="1" ht="15.75">
      <c r="A17" s="12" t="str">
        <f t="shared" si="3"/>
        <v>IMG08</v>
      </c>
      <c r="B17" s="75" t="s">
        <v>205</v>
      </c>
      <c r="C17" s="20" t="str">
        <f t="shared" si="0"/>
        <v>Cuaderno de Estudio</v>
      </c>
      <c r="D17" s="63" t="s">
        <v>267</v>
      </c>
      <c r="E17" s="63" t="s">
        <v>153</v>
      </c>
      <c r="F17" s="13" t="str">
        <f t="shared" si="4"/>
        <v>CS_10_07_IMG08_small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CS_10_07_IMG08_zoom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75" t="s">
        <v>206</v>
      </c>
      <c r="K17" s="66"/>
      <c r="O17" s="2" t="str">
        <f>'Definición técnica de imagenes'!A27</f>
        <v>F7B</v>
      </c>
    </row>
    <row r="18" spans="1:15" s="11" customFormat="1" ht="15.75">
      <c r="A18" s="12" t="str">
        <f t="shared" si="3"/>
        <v>IMG09</v>
      </c>
      <c r="B18" s="75" t="s">
        <v>207</v>
      </c>
      <c r="C18" s="20" t="str">
        <f t="shared" si="0"/>
        <v>Cuaderno de Estudio</v>
      </c>
      <c r="D18" s="63" t="s">
        <v>267</v>
      </c>
      <c r="E18" s="63" t="s">
        <v>153</v>
      </c>
      <c r="F18" s="13" t="str">
        <f t="shared" si="4"/>
        <v>CS_10_07_IMG09_small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CS_10_07_IMG09_zoom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75" t="s">
        <v>208</v>
      </c>
      <c r="K18" s="66"/>
      <c r="O18" s="2" t="str">
        <f>'Definición técnica de imagenes'!A30</f>
        <v>F8</v>
      </c>
    </row>
    <row r="19" spans="1:15" s="11" customFormat="1" ht="16.5">
      <c r="A19" s="12" t="str">
        <f t="shared" ref="A19:A50" si="6">IF(OR(B19&lt;&gt;"",J19&lt;&gt;""),CONCATENATE(LEFT(A18,3),IF(MID(A18,4,2)+1&lt;10,CONCATENATE("0",MID(A18,4,2)+1),MID(A18,4,2)+1)),"")</f>
        <v>IMG10</v>
      </c>
      <c r="B19" s="75" t="s">
        <v>209</v>
      </c>
      <c r="C19" s="20" t="str">
        <f t="shared" si="0"/>
        <v>Cuaderno de Estudio</v>
      </c>
      <c r="D19" s="63" t="s">
        <v>267</v>
      </c>
      <c r="E19" s="63" t="s">
        <v>153</v>
      </c>
      <c r="F19" s="13" t="str">
        <f t="shared" si="4"/>
        <v>CS_10_07_IMG10_small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CS_10_07_IMG10_zoom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75" t="s">
        <v>210</v>
      </c>
      <c r="K19" s="67"/>
      <c r="O19" s="2" t="str">
        <f>'Definición técnica de imagenes'!A31</f>
        <v>F10</v>
      </c>
    </row>
    <row r="20" spans="1:15" s="11" customFormat="1" ht="15.75">
      <c r="A20" s="12" t="str">
        <f t="shared" si="6"/>
        <v>IMG11</v>
      </c>
      <c r="B20" s="75" t="s">
        <v>211</v>
      </c>
      <c r="C20" s="20" t="str">
        <f t="shared" si="0"/>
        <v>Cuaderno de Estudio</v>
      </c>
      <c r="D20" s="63" t="s">
        <v>267</v>
      </c>
      <c r="E20" s="63" t="s">
        <v>153</v>
      </c>
      <c r="F20" s="13" t="str">
        <f t="shared" si="4"/>
        <v>CS_10_07_IMG11_small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CS_10_07_IMG11_zoom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75" t="s">
        <v>212</v>
      </c>
      <c r="K20" s="66"/>
      <c r="O20" s="2" t="str">
        <f>'Definición técnica de imagenes'!A32</f>
        <v>F10B</v>
      </c>
    </row>
    <row r="21" spans="1:15" s="11" customFormat="1" ht="15.75">
      <c r="A21" s="12" t="str">
        <f t="shared" si="6"/>
        <v>IMG12</v>
      </c>
      <c r="B21" s="75" t="s">
        <v>213</v>
      </c>
      <c r="C21" s="20" t="str">
        <f t="shared" si="0"/>
        <v>Cuaderno de Estudio</v>
      </c>
      <c r="D21" s="63" t="s">
        <v>267</v>
      </c>
      <c r="E21" s="63" t="s">
        <v>153</v>
      </c>
      <c r="F21" s="13" t="str">
        <f t="shared" si="4"/>
        <v>CS_10_07_IMG12_small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CS_10_07_IMG12_zoom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5" t="s">
        <v>214</v>
      </c>
      <c r="K21" s="66"/>
      <c r="O21" s="2" t="str">
        <f>'Definición técnica de imagenes'!A33</f>
        <v>F11</v>
      </c>
    </row>
    <row r="22" spans="1:15" s="11" customFormat="1" ht="15.75">
      <c r="A22" s="12" t="str">
        <f t="shared" si="6"/>
        <v>IMG13</v>
      </c>
      <c r="B22" s="75" t="s">
        <v>215</v>
      </c>
      <c r="C22" s="20" t="str">
        <f t="shared" si="0"/>
        <v>Cuaderno de Estudio</v>
      </c>
      <c r="D22" s="63" t="s">
        <v>267</v>
      </c>
      <c r="E22" s="63" t="s">
        <v>153</v>
      </c>
      <c r="F22" s="13" t="str">
        <f t="shared" si="4"/>
        <v>CS_10_07_IMG13_small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CS_10_07_IMG13_zoom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75" t="s">
        <v>216</v>
      </c>
      <c r="K22" s="68"/>
      <c r="O22" s="2" t="str">
        <f>'Definición técnica de imagenes'!A34</f>
        <v>F12</v>
      </c>
    </row>
    <row r="23" spans="1:15" s="11" customFormat="1" ht="15.75">
      <c r="A23" s="12" t="str">
        <f t="shared" si="6"/>
        <v>IMG14</v>
      </c>
      <c r="B23" s="75" t="s">
        <v>217</v>
      </c>
      <c r="C23" s="20" t="str">
        <f t="shared" si="0"/>
        <v>Cuaderno de Estudio</v>
      </c>
      <c r="D23" s="63" t="s">
        <v>267</v>
      </c>
      <c r="E23" s="63" t="s">
        <v>153</v>
      </c>
      <c r="F23" s="13" t="str">
        <f t="shared" si="4"/>
        <v>CS_10_07_IMG14_small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CS_10_07_IMG14_zoom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75" t="s">
        <v>218</v>
      </c>
      <c r="K23" s="64"/>
      <c r="O23" s="2" t="str">
        <f>'Definición técnica de imagenes'!A35</f>
        <v>F13</v>
      </c>
    </row>
    <row r="24" spans="1:15" s="11" customFormat="1" ht="15.75">
      <c r="A24" s="12" t="str">
        <f t="shared" si="6"/>
        <v>IMG15</v>
      </c>
      <c r="B24" s="75" t="s">
        <v>219</v>
      </c>
      <c r="C24" s="20" t="str">
        <f t="shared" si="0"/>
        <v>Cuaderno de Estudio</v>
      </c>
      <c r="D24" s="63" t="s">
        <v>267</v>
      </c>
      <c r="E24" s="63" t="s">
        <v>153</v>
      </c>
      <c r="F24" s="13" t="str">
        <f t="shared" si="4"/>
        <v>CS_10_07_IMG15_small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CS_10_07_IMG15_zoom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75" t="s">
        <v>220</v>
      </c>
      <c r="K24" s="65"/>
      <c r="O24" s="2" t="str">
        <f>'Definición técnica de imagenes'!A37</f>
        <v>F13B</v>
      </c>
    </row>
    <row r="25" spans="1:15" s="11" customFormat="1" ht="15.75">
      <c r="A25" s="12" t="str">
        <f t="shared" si="6"/>
        <v>IMG16</v>
      </c>
      <c r="B25" s="75" t="s">
        <v>221</v>
      </c>
      <c r="C25" s="20" t="str">
        <f t="shared" si="0"/>
        <v>Cuaderno de Estudio</v>
      </c>
      <c r="D25" s="63" t="s">
        <v>267</v>
      </c>
      <c r="E25" s="63" t="s">
        <v>153</v>
      </c>
      <c r="F25" s="13" t="str">
        <f t="shared" si="4"/>
        <v>CS_10_07_IMG16_small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CS_10_07_IMG16_zoom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75" t="s">
        <v>192</v>
      </c>
      <c r="K25" s="64"/>
    </row>
    <row r="26" spans="1:15" s="11" customFormat="1" ht="15.75">
      <c r="A26" s="12" t="str">
        <f t="shared" si="6"/>
        <v>IMG17</v>
      </c>
      <c r="B26" s="75" t="s">
        <v>222</v>
      </c>
      <c r="C26" s="20" t="str">
        <f t="shared" si="0"/>
        <v>Cuaderno de Estudio</v>
      </c>
      <c r="D26" s="63" t="s">
        <v>267</v>
      </c>
      <c r="E26" s="63" t="s">
        <v>153</v>
      </c>
      <c r="F26" s="13" t="str">
        <f t="shared" si="4"/>
        <v>CS_10_07_IMG17_small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CS_10_07_IMG17_zoom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75" t="s">
        <v>223</v>
      </c>
      <c r="K26" s="64"/>
    </row>
    <row r="27" spans="1:15" s="11" customFormat="1" ht="15.75">
      <c r="A27" s="12" t="str">
        <f t="shared" si="6"/>
        <v>IMG18</v>
      </c>
      <c r="B27" s="75" t="s">
        <v>224</v>
      </c>
      <c r="C27" s="20" t="str">
        <f t="shared" si="0"/>
        <v>Cuaderno de Estudio</v>
      </c>
      <c r="D27" s="63" t="s">
        <v>267</v>
      </c>
      <c r="E27" s="63" t="s">
        <v>153</v>
      </c>
      <c r="F27" s="13" t="str">
        <f t="shared" si="4"/>
        <v>CS_10_07_IMG18_small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CS_10_07_IMG18_zoom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75" t="s">
        <v>225</v>
      </c>
      <c r="K27" s="64"/>
      <c r="O27" s="2"/>
    </row>
    <row r="28" spans="1:15" s="11" customFormat="1" ht="15.75">
      <c r="A28" s="12" t="str">
        <f t="shared" si="6"/>
        <v>IMG19</v>
      </c>
      <c r="B28" s="75" t="s">
        <v>226</v>
      </c>
      <c r="C28" s="20" t="str">
        <f t="shared" si="0"/>
        <v>Cuaderno de Estudio</v>
      </c>
      <c r="D28" s="63" t="s">
        <v>267</v>
      </c>
      <c r="E28" s="63" t="s">
        <v>153</v>
      </c>
      <c r="F28" s="13" t="str">
        <f t="shared" si="4"/>
        <v>CS_10_07_IMG19_small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CS_10_07_IMG19_zoom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75" t="s">
        <v>227</v>
      </c>
      <c r="K28" s="64"/>
    </row>
    <row r="29" spans="1:15" s="11" customFormat="1" ht="15.75">
      <c r="A29" s="12" t="str">
        <f t="shared" si="6"/>
        <v>IMG20</v>
      </c>
      <c r="B29" s="75" t="s">
        <v>228</v>
      </c>
      <c r="C29" s="20" t="str">
        <f t="shared" si="0"/>
        <v>Cuaderno de Estudio</v>
      </c>
      <c r="D29" s="63" t="s">
        <v>267</v>
      </c>
      <c r="E29" s="63" t="s">
        <v>153</v>
      </c>
      <c r="F29" s="13" t="str">
        <f t="shared" si="4"/>
        <v>CS_10_07_IMG20_small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CS_10_07_IMG20_zoom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75" t="s">
        <v>229</v>
      </c>
      <c r="K29" s="64"/>
    </row>
    <row r="30" spans="1:15" s="11" customFormat="1" ht="15.75">
      <c r="A30" s="12" t="str">
        <f t="shared" si="6"/>
        <v>IMG21</v>
      </c>
      <c r="B30" s="75" t="s">
        <v>230</v>
      </c>
      <c r="C30" s="20" t="str">
        <f t="shared" si="0"/>
        <v>Cuaderno de Estudio</v>
      </c>
      <c r="D30" s="63" t="s">
        <v>267</v>
      </c>
      <c r="E30" s="63" t="s">
        <v>153</v>
      </c>
      <c r="F30" s="13" t="str">
        <f t="shared" si="4"/>
        <v>CS_10_07_IMG21_small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CS_10_07_IMG21_zoom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75" t="s">
        <v>231</v>
      </c>
      <c r="K30" s="64"/>
    </row>
    <row r="31" spans="1:15" s="11" customFormat="1" ht="15.75">
      <c r="A31" s="12" t="str">
        <f t="shared" si="6"/>
        <v>IMG22</v>
      </c>
      <c r="B31" s="75" t="s">
        <v>232</v>
      </c>
      <c r="C31" s="20" t="str">
        <f t="shared" si="0"/>
        <v>Cuaderno de Estudio</v>
      </c>
      <c r="D31" s="63" t="s">
        <v>267</v>
      </c>
      <c r="E31" s="63" t="s">
        <v>153</v>
      </c>
      <c r="F31" s="13" t="str">
        <f t="shared" si="4"/>
        <v>CS_10_07_IMG22_small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CS_10_07_IMG22_zoom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75" t="s">
        <v>233</v>
      </c>
      <c r="K31" s="64"/>
    </row>
    <row r="32" spans="1:15" s="11" customFormat="1" ht="15.75">
      <c r="A32" s="12" t="str">
        <f t="shared" si="6"/>
        <v>IMG23</v>
      </c>
      <c r="B32" s="75" t="s">
        <v>234</v>
      </c>
      <c r="C32" s="20" t="str">
        <f t="shared" si="0"/>
        <v>Cuaderno de Estudio</v>
      </c>
      <c r="D32" s="63" t="s">
        <v>267</v>
      </c>
      <c r="E32" s="63" t="s">
        <v>153</v>
      </c>
      <c r="F32" s="13" t="str">
        <f t="shared" si="4"/>
        <v>CS_10_07_IMG23_small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CS_10_07_IMG23_zoom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75" t="s">
        <v>235</v>
      </c>
      <c r="K32" s="64"/>
    </row>
    <row r="33" spans="1:15" s="11" customFormat="1" ht="15.75">
      <c r="A33" s="12" t="str">
        <f t="shared" si="6"/>
        <v>IMG24</v>
      </c>
      <c r="B33" s="75" t="s">
        <v>236</v>
      </c>
      <c r="C33" s="20" t="str">
        <f t="shared" si="0"/>
        <v>Cuaderno de Estudio</v>
      </c>
      <c r="D33" s="63" t="s">
        <v>267</v>
      </c>
      <c r="E33" s="63" t="s">
        <v>153</v>
      </c>
      <c r="F33" s="13" t="str">
        <f t="shared" si="4"/>
        <v>CS_10_07_IMG24_small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CS_10_07_IMG24_zoom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75" t="s">
        <v>237</v>
      </c>
      <c r="K33" s="64"/>
    </row>
    <row r="34" spans="1:15" s="11" customFormat="1" ht="15.75">
      <c r="A34" s="12" t="str">
        <f t="shared" si="6"/>
        <v>IMG25</v>
      </c>
      <c r="B34" s="75" t="s">
        <v>238</v>
      </c>
      <c r="C34" s="20" t="str">
        <f t="shared" si="0"/>
        <v>Cuaderno de Estudio</v>
      </c>
      <c r="D34" s="63" t="s">
        <v>267</v>
      </c>
      <c r="E34" s="63" t="s">
        <v>153</v>
      </c>
      <c r="F34" s="13" t="str">
        <f t="shared" si="4"/>
        <v>CS_10_07_IMG25_small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CS_10_07_IMG25_zoom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75" t="s">
        <v>239</v>
      </c>
      <c r="K34" s="64"/>
      <c r="O34" s="2"/>
    </row>
    <row r="35" spans="1:15" s="11" customFormat="1" ht="15.75">
      <c r="A35" s="12" t="str">
        <f t="shared" si="6"/>
        <v>IMG26</v>
      </c>
      <c r="B35" s="75" t="s">
        <v>240</v>
      </c>
      <c r="C35" s="20" t="str">
        <f t="shared" si="0"/>
        <v>Cuaderno de Estudio</v>
      </c>
      <c r="D35" s="63" t="s">
        <v>267</v>
      </c>
      <c r="E35" s="63" t="s">
        <v>153</v>
      </c>
      <c r="F35" s="13" t="str">
        <f t="shared" si="4"/>
        <v>CS_10_07_IMG26_small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CS_10_07_IMG26_zoom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75" t="s">
        <v>241</v>
      </c>
      <c r="K35" s="65"/>
      <c r="O35" s="2"/>
    </row>
    <row r="36" spans="1:15" s="11" customFormat="1" ht="15.75">
      <c r="A36" s="12" t="str">
        <f t="shared" si="6"/>
        <v>IMG27</v>
      </c>
      <c r="B36" s="75" t="s">
        <v>240</v>
      </c>
      <c r="C36" s="20" t="str">
        <f t="shared" si="0"/>
        <v>Cuaderno de Estudio</v>
      </c>
      <c r="D36" s="63" t="s">
        <v>267</v>
      </c>
      <c r="E36" s="63" t="s">
        <v>153</v>
      </c>
      <c r="F36" s="13" t="str">
        <f t="shared" si="4"/>
        <v>CS_10_07_IMG27_small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CS_10_07_IMG27_zoom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75" t="s">
        <v>242</v>
      </c>
      <c r="K36" s="65"/>
      <c r="O36" s="2"/>
    </row>
    <row r="37" spans="1:15" s="11" customFormat="1" ht="15.75">
      <c r="A37" s="12" t="str">
        <f t="shared" si="6"/>
        <v>IMG28</v>
      </c>
      <c r="B37" s="75" t="s">
        <v>243</v>
      </c>
      <c r="C37" s="20" t="str">
        <f t="shared" si="0"/>
        <v>Cuaderno de Estudio</v>
      </c>
      <c r="D37" s="63" t="s">
        <v>267</v>
      </c>
      <c r="E37" s="63" t="s">
        <v>153</v>
      </c>
      <c r="F37" s="13" t="str">
        <f t="shared" si="4"/>
        <v>CS_10_07_IMG28_small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CS_10_07_IMG28_zoom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5" t="s">
        <v>244</v>
      </c>
      <c r="K37" s="65"/>
    </row>
    <row r="38" spans="1:15" s="11" customFormat="1" ht="15.75">
      <c r="A38" s="12" t="str">
        <f t="shared" si="6"/>
        <v>IMG29</v>
      </c>
      <c r="B38" s="75" t="s">
        <v>245</v>
      </c>
      <c r="C38" s="20" t="str">
        <f t="shared" si="0"/>
        <v>Cuaderno de Estudio</v>
      </c>
      <c r="D38" s="63" t="s">
        <v>267</v>
      </c>
      <c r="E38" s="63" t="s">
        <v>153</v>
      </c>
      <c r="F38" s="13" t="str">
        <f t="shared" si="4"/>
        <v>CS_10_07_IMG29_small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CS_10_07_IMG29_zoom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5" t="s">
        <v>246</v>
      </c>
      <c r="K38" s="65"/>
    </row>
    <row r="39" spans="1:15" s="11" customFormat="1" ht="15.75">
      <c r="A39" s="12" t="str">
        <f t="shared" si="6"/>
        <v>IMG30</v>
      </c>
      <c r="B39" s="75" t="s">
        <v>247</v>
      </c>
      <c r="C39" s="20" t="str">
        <f t="shared" si="0"/>
        <v>Cuaderno de Estudio</v>
      </c>
      <c r="D39" s="63" t="s">
        <v>267</v>
      </c>
      <c r="E39" s="63" t="s">
        <v>153</v>
      </c>
      <c r="F39" s="13" t="str">
        <f t="shared" si="4"/>
        <v>CS_10_07_IMG30_small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CS_10_07_IMG30_zoom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75" t="s">
        <v>248</v>
      </c>
      <c r="K39" s="65"/>
    </row>
    <row r="40" spans="1:15" s="11" customFormat="1" ht="15.75">
      <c r="A40" s="12" t="str">
        <f t="shared" si="6"/>
        <v>IMG31</v>
      </c>
      <c r="B40" s="75" t="s">
        <v>249</v>
      </c>
      <c r="C40" s="20" t="str">
        <f t="shared" si="0"/>
        <v>Cuaderno de Estudio</v>
      </c>
      <c r="D40" s="63" t="s">
        <v>267</v>
      </c>
      <c r="E40" s="63" t="s">
        <v>153</v>
      </c>
      <c r="F40" s="13" t="str">
        <f t="shared" si="4"/>
        <v>CS_10_07_IMG31_small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CS_10_07_IMG31_zoom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75" t="s">
        <v>250</v>
      </c>
      <c r="K40" s="65"/>
    </row>
    <row r="41" spans="1:15" s="11" customFormat="1" ht="15.75">
      <c r="A41" s="12" t="str">
        <f t="shared" si="6"/>
        <v>IMG32</v>
      </c>
      <c r="B41" s="75" t="s">
        <v>251</v>
      </c>
      <c r="C41" s="20" t="str">
        <f t="shared" si="0"/>
        <v>Cuaderno de Estudio</v>
      </c>
      <c r="D41" s="63" t="s">
        <v>267</v>
      </c>
      <c r="E41" s="63" t="s">
        <v>153</v>
      </c>
      <c r="F41" s="13" t="str">
        <f t="shared" si="4"/>
        <v>CS_10_07_IMG32_small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CS_10_07_IMG32_zoom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75" t="s">
        <v>252</v>
      </c>
      <c r="K41" s="65"/>
    </row>
    <row r="42" spans="1:15" s="11" customFormat="1" ht="15.75">
      <c r="A42" s="12" t="str">
        <f t="shared" si="6"/>
        <v>IMG33</v>
      </c>
      <c r="B42" s="75" t="s">
        <v>253</v>
      </c>
      <c r="C42" s="20" t="str">
        <f t="shared" ref="C42:C73" si="7">IF(OR(B42&lt;&gt;"",J42&lt;&gt;""),IF($G$4="Recurso",CONCATENATE($G$4," ",$G$5),$G$4),"")</f>
        <v>Cuaderno de Estudio</v>
      </c>
      <c r="D42" s="63" t="s">
        <v>267</v>
      </c>
      <c r="E42" s="63" t="s">
        <v>153</v>
      </c>
      <c r="F42" s="13" t="str">
        <f t="shared" si="4"/>
        <v>CS_10_07_IMG33_small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CS_10_07_IMG33_zoom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75" t="s">
        <v>254</v>
      </c>
      <c r="K42" s="65"/>
    </row>
    <row r="43" spans="1:15" s="11" customFormat="1" ht="15.75">
      <c r="A43" s="12" t="str">
        <f t="shared" si="6"/>
        <v>IMG34</v>
      </c>
      <c r="B43" s="75" t="s">
        <v>255</v>
      </c>
      <c r="C43" s="20" t="str">
        <f t="shared" si="7"/>
        <v>Cuaderno de Estudio</v>
      </c>
      <c r="D43" s="63" t="s">
        <v>267</v>
      </c>
      <c r="E43" s="63" t="s">
        <v>153</v>
      </c>
      <c r="F43" s="13" t="str">
        <f t="shared" si="4"/>
        <v>CS_10_07_IMG34_small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CS_10_07_IMG34_zoom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75" t="s">
        <v>258</v>
      </c>
      <c r="K43" s="65"/>
    </row>
    <row r="44" spans="1:15" s="11" customFormat="1" ht="15.75">
      <c r="A44" s="12" t="str">
        <f t="shared" si="6"/>
        <v>IMG35</v>
      </c>
      <c r="B44" s="75" t="s">
        <v>256</v>
      </c>
      <c r="C44" s="20" t="str">
        <f t="shared" si="7"/>
        <v>Cuaderno de Estudio</v>
      </c>
      <c r="D44" s="63" t="s">
        <v>267</v>
      </c>
      <c r="E44" s="63" t="s">
        <v>153</v>
      </c>
      <c r="F44" s="13" t="str">
        <f t="shared" si="4"/>
        <v>CS_10_07_IMG35_small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CS_10_07_IMG35_zoom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75" t="s">
        <v>257</v>
      </c>
      <c r="K44" s="65"/>
    </row>
    <row r="45" spans="1:15" s="11" customFormat="1" ht="15.75">
      <c r="A45" s="12" t="str">
        <f t="shared" si="6"/>
        <v>IMG36</v>
      </c>
      <c r="B45" s="75" t="s">
        <v>259</v>
      </c>
      <c r="C45" s="20" t="str">
        <f t="shared" si="7"/>
        <v>Cuaderno de Estudio</v>
      </c>
      <c r="D45" s="63" t="s">
        <v>267</v>
      </c>
      <c r="E45" s="63" t="s">
        <v>153</v>
      </c>
      <c r="F45" s="13" t="str">
        <f t="shared" si="4"/>
        <v>CS_10_07_IMG36_small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CS_10_07_IMG36_zoom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75" t="s">
        <v>260</v>
      </c>
      <c r="K45" s="65"/>
    </row>
    <row r="46" spans="1:15" s="11" customFormat="1" ht="15.75">
      <c r="A46" s="12" t="str">
        <f t="shared" si="6"/>
        <v>IMG37</v>
      </c>
      <c r="B46" s="75" t="s">
        <v>261</v>
      </c>
      <c r="C46" s="20" t="str">
        <f t="shared" si="7"/>
        <v>Cuaderno de Estudio</v>
      </c>
      <c r="D46" s="63" t="s">
        <v>267</v>
      </c>
      <c r="E46" s="63" t="s">
        <v>153</v>
      </c>
      <c r="F46" s="13" t="str">
        <f t="shared" si="4"/>
        <v>CS_10_07_IMG37_small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CS_10_07_IMG37_zoom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75" t="s">
        <v>262</v>
      </c>
      <c r="K46" s="65"/>
    </row>
    <row r="47" spans="1:15" s="11" customFormat="1" ht="15.75">
      <c r="A47" s="12" t="str">
        <f t="shared" si="6"/>
        <v>IMG38</v>
      </c>
      <c r="B47" s="75" t="s">
        <v>263</v>
      </c>
      <c r="C47" s="20" t="str">
        <f t="shared" si="7"/>
        <v>Cuaderno de Estudio</v>
      </c>
      <c r="D47" s="63" t="s">
        <v>267</v>
      </c>
      <c r="E47" s="63" t="s">
        <v>153</v>
      </c>
      <c r="F47" s="13" t="str">
        <f t="shared" si="4"/>
        <v>CS_10_07_IMG38_small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CS_10_07_IMG38_zoom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75" t="s">
        <v>264</v>
      </c>
      <c r="K47" s="65"/>
    </row>
    <row r="48" spans="1:15" s="11" customFormat="1" ht="15.75">
      <c r="A48" s="12" t="str">
        <f t="shared" si="6"/>
        <v>IMG39</v>
      </c>
      <c r="B48" s="75" t="s">
        <v>265</v>
      </c>
      <c r="C48" s="20" t="str">
        <f t="shared" si="7"/>
        <v>Cuaderno de Estudio</v>
      </c>
      <c r="D48" s="63" t="s">
        <v>267</v>
      </c>
      <c r="E48" s="63" t="s">
        <v>153</v>
      </c>
      <c r="F48" s="13" t="str">
        <f t="shared" si="4"/>
        <v>CS_10_07_IMG39_small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CS_10_07_IMG39_zoom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75" t="s">
        <v>266</v>
      </c>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91" t="s">
        <v>38</v>
      </c>
      <c r="B1" s="92"/>
      <c r="C1" s="92"/>
      <c r="D1" s="92"/>
      <c r="E1" s="92"/>
      <c r="F1" s="93"/>
    </row>
    <row r="2" spans="1:11" ht="15.75">
      <c r="A2" s="30" t="s">
        <v>42</v>
      </c>
      <c r="B2" s="31"/>
      <c r="C2" s="94" t="s">
        <v>13</v>
      </c>
      <c r="D2" s="95"/>
      <c r="E2" s="96"/>
      <c r="F2" s="32"/>
    </row>
    <row r="3" spans="1:11" ht="60">
      <c r="A3" s="33" t="s">
        <v>43</v>
      </c>
      <c r="B3" s="31"/>
      <c r="C3" s="100" t="s">
        <v>14</v>
      </c>
      <c r="D3" s="101"/>
      <c r="E3" s="102"/>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03" t="str">
        <f>CONCATENATE(H21,"_",I21,"_",J21,"_CO")</f>
        <v>LE_07_04_CO</v>
      </c>
      <c r="E5" s="104"/>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89" t="str">
        <f>CONCATENATE("SolicitudGrafica_",D5,".xls")</f>
        <v>SolicitudGrafica_LE_07_04_CO.xls</v>
      </c>
      <c r="E7" s="89"/>
      <c r="F7" s="90"/>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91" t="s">
        <v>41</v>
      </c>
      <c r="B13" s="92"/>
      <c r="C13" s="92"/>
      <c r="D13" s="92"/>
      <c r="E13" s="92"/>
      <c r="F13" s="93"/>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94" t="s">
        <v>49</v>
      </c>
      <c r="D15" s="95"/>
      <c r="E15" s="95"/>
      <c r="F15" s="96"/>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7" t="str">
        <f>CONCATENATE(H21,"_",I21,"_",J21,"_",K45)</f>
        <v>LE_07_04_REC10</v>
      </c>
      <c r="E17" s="98"/>
      <c r="F17" s="99"/>
      <c r="J17" s="22">
        <v>14</v>
      </c>
      <c r="K17" s="22">
        <v>14</v>
      </c>
    </row>
    <row r="18" spans="1:11" ht="75.75" thickBot="1">
      <c r="A18" s="33" t="s">
        <v>48</v>
      </c>
      <c r="B18" s="31"/>
      <c r="C18" s="59" t="s">
        <v>120</v>
      </c>
      <c r="D18" s="89" t="str">
        <f>CONCATENATE("SolicitudGrafica_",D17,".xls")</f>
        <v>SolicitudGrafica_LE_07_04_REC10.xls</v>
      </c>
      <c r="E18" s="89"/>
      <c r="F18" s="90"/>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0"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4" customFormat="1" ht="14.65" customHeight="1">
      <c r="A15" s="72" t="s">
        <v>96</v>
      </c>
      <c r="B15" s="72"/>
      <c r="C15" s="72" t="s">
        <v>97</v>
      </c>
      <c r="D15" s="73" t="s">
        <v>98</v>
      </c>
      <c r="E15" s="72" t="s">
        <v>93</v>
      </c>
      <c r="F15" s="72" t="s">
        <v>117</v>
      </c>
      <c r="G15" s="72"/>
      <c r="H15" s="73" t="s">
        <v>122</v>
      </c>
      <c r="I15" s="72"/>
      <c r="J15" s="74"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69"/>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69"/>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2015-08-30T16:07:18Z</dcterms:modified>
</cp:coreProperties>
</file>