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Documentos Nathalia\PLANETA\Grado 8\Guion 08_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79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<sst xmlns="http://schemas.openxmlformats.org/spreadsheetml/2006/main" count="414" uniqueCount="221">
  <si>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</si>
  <si>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</si>
  <si>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</si>
  <si>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</si>
  <si>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</si>
  <si>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</si>
  <si>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</si>
  <si>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</si>
  <si>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</si>
  <si>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</si>
  <si>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</si>
  <si>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</si>
  <si>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</si>
  <si>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</si>
  <si>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</si>
  <si>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</si>
  <si>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</si>
  <si>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</si>
  <si>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</si>
  <si>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</si>
  <si>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</si>
  <si>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</si>
  <si>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</si>
  <si>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</si>
  <si>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</si>
  <si>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</si>
  <si>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</si>
  <si>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</si>
  <si>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</si>
  <si>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</si>
  <si>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</si>
  <si>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</si>
  <si>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</si>
  <si>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</si>
  <si>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</si>
  <si>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</si>
  <si>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</si>
  <si>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</si>
  <si>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</si>
  <si>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</si>
  <si>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</si>
  <si>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</si>
  <si>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</si>
  <si>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</si>
  <si>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</si>
  <si>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</si>
  <si>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</si>
  <si>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</si>
  <si>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</si>
  <si>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</si>
  <si>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</si>
  <si>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</si>
  <si>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</si>
  <si>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</si>
  <si>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</si>
  <si>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</si>
  <si>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</si>
  <si>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</si>
  <si>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</si>
  <si>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</si>
  <si>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</si>
  <si>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</si>
  <si>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</si>
  <si>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</si>
  <si>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</si>
  <si>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</si>
  <si>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</si>
  <si>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</si>
  <si>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</si>
  <si>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</si>
  <si>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</si>
  <si>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</si>
  <si>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</si>
  <si>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</si>
  <si>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</si>
  <si>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</si>
  <si>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</si>
  <si>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</si>
  <si>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</si>
  <si>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</si>
  <si>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</si>
  <si>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</si>
  <si>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</si>
  <si>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</si>
  <si>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</si>
  <si>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</si>
  <si>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</si>
  <si>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</si>
  <si>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</si>
  <si>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</si>
  <si>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</si>
  <si>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</si>
  <si>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</si>
  <si>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</si>
  <si>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</si>
  <si>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</si>
  <si>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</si>
  <si>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</si>
  <si>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</si>
  <si>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</si>
  <si>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</si>
  <si>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</si>
  <si>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</si>
  <si>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</si>
  <si>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</si>
  <si>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</si>
  <si>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</si>
  <si>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</si>
  <si>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</si>
  <si>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</si>
  <si>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</si>
  <si>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</si>
  <si>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</si>
  <si>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</si>
  <si>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</si>
  <si>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</si>
  <si>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</si>
  <si>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</si>
  <si>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</si>
  <si>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</si>
  <si>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</si>
  <si>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</si>
  <si>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</si>
  <si>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</si>
  <si>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</si>
  <si>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</si>
  <si>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</si>
  <si>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</si>
  <si>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</si>
  <si>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</si>
  <si>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</si>
  <si>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</si>
  <si>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</si>
  <si>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</si>
  <si>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</si>
  <si>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</si>
  <si>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</si>
  <si>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</si>
  <si>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</si>
  <si>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</si>
  <si>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</si>
  <si>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</si>
  <si>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</si>
  <si>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</si>
  <si>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</si>
  <si>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</si>
  <si>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</si>
  <si>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</si>
  <si>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</si>
  <si>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</si>
  <si>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</si>
  <si>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</si>
  <si>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</si>
  <si>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</si>
  <si>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</si>
  <si>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</si>
  <si>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</si>
  <si>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</si>
  <si>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</si>
  <si>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</si>
  <si>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</si>
  <si>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</si>
  <si>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</si>
  <si>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</si>
  <si>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</si>
  <si>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</si>
  <si>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</si>
  <si>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</si>
  <si>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</si>
  <si>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</si>
  <si>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</si>
  <si>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</si>
  <si>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</si>
  <si>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</si>
  <si>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</si>
  <si>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</si>
  <si>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</si>
  <si>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</si>
  <si>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</si>
  <si>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</si>
  <si>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</si>
  <si>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</si>
  <si>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</si>
  <si>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</si>
  <si>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</si>
  <si>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</si>
  <si>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</si>
  <si>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en la segunda mitad del siglo XIX</t>
  </si>
  <si>
    <t>Nathalia Castañeda</t>
  </si>
  <si>
    <t xml:space="preserve">CS_08_08_REC60 </t>
  </si>
  <si>
    <t>http://www.banrepcultural.org/agua/galeria-gumercindo-cuellar.html</t>
  </si>
  <si>
    <t>Fotografía</t>
  </si>
  <si>
    <t>Puerto de Pescadores en Cartagena (Colombia)</t>
  </si>
  <si>
    <t>Tomar de la página la fotografía del Puerto de Cartagena, de G. Cuéllar, para acompañar la oración 1.</t>
  </si>
  <si>
    <t>Cuaderno de Estudio IMG05</t>
  </si>
  <si>
    <t>Manuel Murillo Toro</t>
  </si>
  <si>
    <t>Tomar la misma IMG05 del cuaderno de estudio, correspondiente a Manuel Murillo Toro, para acompañar la oración 2.</t>
  </si>
  <si>
    <t>http://www.banrepcultural.org/blaavirtual/exhibiciones/ferrocarriles/secciones/desarrollo_ferroviario.htm</t>
  </si>
  <si>
    <t>Desarrollo ferroviario en Colombia</t>
  </si>
  <si>
    <t>Imagen de locomotora en ferrovía, para acompañar la oración 3.</t>
  </si>
  <si>
    <t>http://www.banrepcultural.org/blaavirtual/revistas/credencial/mayo2011/ferrocarriles-en-colombia-1836-1930</t>
  </si>
  <si>
    <t>Ilustración</t>
  </si>
  <si>
    <t>Ferrocarril de Barranquilla</t>
  </si>
  <si>
    <t>Tomar imagen del Ferrocarril de Barranquilla, para acompañar la oración 4.</t>
  </si>
  <si>
    <t>Cuaderno de Estudio IMG07</t>
  </si>
  <si>
    <t>Ferrocarril de Panamá</t>
  </si>
  <si>
    <t>Tomar la misma IMG07 del cuaderno de estudio, correspondiente al Ferrocarril de Panamá, para acompañar la oración 5.</t>
  </si>
  <si>
    <t>http://www.banrepcultural.org/blaavirtual/revistas/credencial/abril2011/navegacion-fluvial-caminos-transportadores</t>
  </si>
  <si>
    <t>Paso de Angostura</t>
  </si>
  <si>
    <t>Tomar imagen del Paso de Angostura. Geografía pintoresca de Colombia, para acompañar la oración 6.</t>
  </si>
  <si>
    <t>http://www.banrepcultural.org/blaavirtual/revistas/credencial/febrero-2014/vapores</t>
  </si>
  <si>
    <t>Vapor ‘Emilia Durán’. Papel Periódico Ilustrado, 1881-1887.</t>
  </si>
  <si>
    <t>Tomar imagen del vapor Emilia Durán, para acompañar la oración 7.</t>
  </si>
  <si>
    <t>Obras del ferrocarril de Panamá</t>
  </si>
  <si>
    <t>Tomar la segunda imagen de las obras del ferrocarril de Panamá, para acompañar la oración 8.</t>
  </si>
  <si>
    <t>www.banrepcultural.org/blaavirtual/revistas/credencial/febrero-2014/vapores</t>
  </si>
  <si>
    <t>Embarcaciones en el río Magdalena, s.f. Fotografía de Gumersindo Cuéllar Jiménez.</t>
  </si>
  <si>
    <t>Tomar la foto titulada Emabraciones en el río Magdalena, de G. Cuéllar, para acompañar la oración 9.</t>
  </si>
  <si>
    <t>http://www.banrepcultural.org/blaavirtual/imagen/gumercindo-cuellar/vapor-mosquera-puerto-colombia-atlantico-colombia</t>
  </si>
  <si>
    <t>Vapor Mosquera, Puerto Colombia</t>
  </si>
  <si>
    <t>Tomar fotografía para acompañar la oración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</si>
</sst>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8" activePane="bottomLeft" state="frozen"/>
      <selection pane="bottomLeft" activeCell="K20" sqref="K20"/>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M6A</v>
      </c>
    </row>
    <row r="2" spans="1:16" ht="15.6" x14ac:dyDescent="0.3">
      <c r="A2" s="1"/>
      <c r="B2" s="3" t="s">
        <v>121</v>
      </c>
      <c r="C2" s="84" t="s">
        <v>23</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6">
        <v>8</v>
      </c>
      <c r="D3" s="87"/>
      <c r="F3" s="79">
        <v>42392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t="s">
        <v>188</v>
      </c>
      <c r="D5" s="89"/>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108"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52.8"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CS_08_08_REC60 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CS_08_08_REC60 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66" x14ac:dyDescent="0.25">
      <c r="A11" s="12" t="str">
        <f t="shared" ref="A11:A18" si="3">IF(OR(B11&lt;&gt;"",J11&lt;&gt;""),CONCATENATE(LEFT(A10,3),IF(MID(A10,4,2)+1&lt;10,CONCATENATE("0",MID(A10,4,2)+1))),"")</f>
        <v>IMG02</v>
      </c>
      <c r="B11" s="62" t="s">
        <v>194</v>
      </c>
      <c r="C11" s="20" t="str">
        <f t="shared" si="0"/>
        <v>Recurso M6A</v>
      </c>
      <c r="D11" s="63" t="s">
        <v>191</v>
      </c>
      <c r="E11" s="63" t="s">
        <v>155</v>
      </c>
      <c r="F11" s="13" t="str">
        <f t="shared" ref="F11:F74" ca="1" si="4">IF(OR(B11&lt;&gt;"",J11&lt;&gt;""),CONCATENATE($C$7,"_",$A11,IF($G$4="Cuaderno de Estudio","_small",CONCATENATE(IF(I11="","","n"),IF(LEFT($G$5,1)="F",".jpg",".png")))),"")</f>
        <v>CS_08_08_REC60 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CS_08_08_REC60 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t="s">
        <v>196</v>
      </c>
      <c r="O11" s="2" t="str">
        <f>'Definición técnica de imagenes'!A13</f>
        <v>M101</v>
      </c>
    </row>
    <row r="12" spans="1:16" s="11" customFormat="1" ht="66" x14ac:dyDescent="0.25">
      <c r="A12" s="12" t="str">
        <f t="shared" si="3"/>
        <v>IMG03</v>
      </c>
      <c r="B12" s="62" t="s">
        <v>197</v>
      </c>
      <c r="C12" s="20" t="str">
        <f t="shared" si="0"/>
        <v>Recurso M6A</v>
      </c>
      <c r="D12" s="63" t="s">
        <v>191</v>
      </c>
      <c r="E12" s="63" t="s">
        <v>155</v>
      </c>
      <c r="F12" s="13" t="str">
        <f t="shared" ca="1" si="4"/>
        <v>CS_08_08_REC60 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CS_08_08_REC60 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198</v>
      </c>
      <c r="K12" s="64" t="s">
        <v>199</v>
      </c>
      <c r="O12" s="2" t="str">
        <f>'Definición técnica de imagenes'!A18</f>
        <v>Diaporama F1</v>
      </c>
    </row>
    <row r="13" spans="1:16" s="11" customFormat="1" ht="66" x14ac:dyDescent="0.25">
      <c r="A13" s="12" t="str">
        <f t="shared" si="3"/>
        <v>IMG04</v>
      </c>
      <c r="B13" s="62" t="s">
        <v>200</v>
      </c>
      <c r="C13" s="20" t="str">
        <f t="shared" si="0"/>
        <v>Recurso M6A</v>
      </c>
      <c r="D13" s="63" t="s">
        <v>201</v>
      </c>
      <c r="E13" s="63" t="s">
        <v>155</v>
      </c>
      <c r="F13" s="13" t="str">
        <f t="shared" ca="1" si="4"/>
        <v>CS_08_08_REC60 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CS_08_08_REC60 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202</v>
      </c>
      <c r="K13" s="64" t="s">
        <v>203</v>
      </c>
      <c r="O13" s="2" t="str">
        <f>'Definición técnica de imagenes'!A19</f>
        <v>F4</v>
      </c>
    </row>
    <row r="14" spans="1:16" s="11" customFormat="1" ht="66" x14ac:dyDescent="0.25">
      <c r="A14" s="12" t="str">
        <f t="shared" si="3"/>
        <v>IMG05</v>
      </c>
      <c r="B14" s="62" t="s">
        <v>204</v>
      </c>
      <c r="C14" s="20" t="str">
        <f t="shared" si="0"/>
        <v>Recurso M6A</v>
      </c>
      <c r="D14" s="63" t="s">
        <v>201</v>
      </c>
      <c r="E14" s="63" t="s">
        <v>155</v>
      </c>
      <c r="F14" s="13" t="str">
        <f t="shared" ca="1" si="4"/>
        <v>CS_08_08_REC60 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CS_08_08_REC60 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205</v>
      </c>
      <c r="K14" s="64" t="s">
        <v>206</v>
      </c>
      <c r="O14" s="2" t="str">
        <f>'Definición técnica de imagenes'!A22</f>
        <v>F6</v>
      </c>
    </row>
    <row r="15" spans="1:16" s="11" customFormat="1" ht="79.2" x14ac:dyDescent="0.25">
      <c r="A15" s="12" t="str">
        <f t="shared" si="3"/>
        <v>IMG06</v>
      </c>
      <c r="B15" s="62" t="s">
        <v>207</v>
      </c>
      <c r="C15" s="20" t="str">
        <f t="shared" si="0"/>
        <v>Recurso M6A</v>
      </c>
      <c r="D15" s="63" t="s">
        <v>201</v>
      </c>
      <c r="E15" s="63" t="s">
        <v>155</v>
      </c>
      <c r="F15" s="13" t="str">
        <f t="shared" ca="1" si="4"/>
        <v>CS_08_08_REC60 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CS_08_08_REC60 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208</v>
      </c>
      <c r="K15" s="66" t="s">
        <v>209</v>
      </c>
      <c r="O15" s="2" t="str">
        <f>'Definición técnica de imagenes'!A24</f>
        <v>F6B</v>
      </c>
    </row>
    <row r="16" spans="1:16" s="11" customFormat="1" ht="52.8" x14ac:dyDescent="0.3">
      <c r="A16" s="12" t="str">
        <f t="shared" si="3"/>
        <v>IMG07</v>
      </c>
      <c r="B16" s="62" t="s">
        <v>210</v>
      </c>
      <c r="C16" s="20" t="str">
        <f t="shared" si="0"/>
        <v>Recurso M6A</v>
      </c>
      <c r="D16" s="63" t="s">
        <v>191</v>
      </c>
      <c r="E16" s="63" t="s">
        <v>155</v>
      </c>
      <c r="F16" s="13" t="str">
        <f t="shared" ca="1" si="4"/>
        <v>CS_08_08_REC60 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CS_08_08_REC60 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211</v>
      </c>
      <c r="K16" s="68" t="s">
        <v>212</v>
      </c>
      <c r="O16" s="2" t="str">
        <f>'Definición técnica de imagenes'!A25</f>
        <v>F7</v>
      </c>
    </row>
    <row r="17" spans="1:15" s="11" customFormat="1" ht="66" x14ac:dyDescent="0.25">
      <c r="A17" s="12" t="str">
        <f t="shared" si="3"/>
        <v>IMG08</v>
      </c>
      <c r="B17" s="62" t="s">
        <v>200</v>
      </c>
      <c r="C17" s="20" t="str">
        <f t="shared" si="0"/>
        <v>Recurso M6A</v>
      </c>
      <c r="D17" s="63" t="s">
        <v>201</v>
      </c>
      <c r="E17" s="63" t="s">
        <v>155</v>
      </c>
      <c r="F17" s="13" t="str">
        <f t="shared" ca="1" si="4"/>
        <v>CS_08_08_REC60 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CS_08_08_REC60 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213</v>
      </c>
      <c r="K17" s="66" t="s">
        <v>214</v>
      </c>
      <c r="O17" s="2" t="str">
        <f>'Definición técnica de imagenes'!A27</f>
        <v>F7B</v>
      </c>
    </row>
    <row r="18" spans="1:15" s="11" customFormat="1" ht="52.8" x14ac:dyDescent="0.25">
      <c r="A18" s="12" t="str">
        <f t="shared" si="3"/>
        <v>IMG09</v>
      </c>
      <c r="B18" s="62" t="s">
        <v>215</v>
      </c>
      <c r="C18" s="20" t="str">
        <f t="shared" si="0"/>
        <v>Recurso M6A</v>
      </c>
      <c r="D18" s="63" t="s">
        <v>191</v>
      </c>
      <c r="E18" s="63" t="s">
        <v>155</v>
      </c>
      <c r="F18" s="13" t="str">
        <f t="shared" ca="1" si="4"/>
        <v>CS_08_08_REC60 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CS_08_08_REC60 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216</v>
      </c>
      <c r="K18" s="66" t="s">
        <v>217</v>
      </c>
      <c r="O18" s="2" t="str">
        <f>'Definición técnica de imagenes'!A30</f>
        <v>F8</v>
      </c>
    </row>
    <row r="19" spans="1:15" s="11" customFormat="1" ht="92.4" x14ac:dyDescent="0.3">
      <c r="A19" s="12" t="str">
        <f t="shared" ref="A19:A50" si="6">IF(OR(B19&lt;&gt;"",J19&lt;&gt;""),CONCATENATE(LEFT(A18,3),IF(MID(A18,4,2)+1&lt;10,CONCATENATE("0",MID(A18,4,2)+1),MID(A18,4,2)+1)),"")</f>
        <v>IMG10</v>
      </c>
      <c r="B19" s="62" t="s">
        <v>218</v>
      </c>
      <c r="C19" s="20" t="str">
        <f t="shared" si="0"/>
        <v>Recurso M6A</v>
      </c>
      <c r="D19" s="63" t="s">
        <v>191</v>
      </c>
      <c r="E19" s="63" t="s">
        <v>155</v>
      </c>
      <c r="F19" s="13" t="str">
        <f t="shared" ca="1" si="4"/>
        <v>CS_08_08_REC60 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CS_08_08_REC60 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219</v>
      </c>
      <c r="K19" s="68" t="s">
        <v>220</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2016-02-04T22:17:19Z</dcterms:modified>
</cp:coreProperties>
</file>