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REINGENIERIA\CUADERNOS DE ESTUDIO\guion0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3" i="1" l="1"/>
  <c r="I104" i="1"/>
  <c r="I105" i="1"/>
  <c r="I106" i="1"/>
  <c r="I107" i="1"/>
  <c r="I108" i="1"/>
  <c r="H103" i="1"/>
  <c r="H104" i="1"/>
  <c r="H105" i="1"/>
  <c r="H106" i="1"/>
  <c r="H107" i="1"/>
  <c r="H108" i="1"/>
  <c r="D18" i="2"/>
  <c r="D7" i="2"/>
  <c r="F103" i="1"/>
  <c r="G103" i="1"/>
  <c r="F104" i="1"/>
  <c r="G104" i="1"/>
  <c r="F105" i="1"/>
  <c r="G105" i="1"/>
  <c r="F106" i="1"/>
  <c r="G106" i="1"/>
  <c r="F107" i="1"/>
  <c r="G107" i="1"/>
  <c r="F108" i="1"/>
  <c r="G108" i="1"/>
  <c r="F5" i="1"/>
  <c r="I21" i="2"/>
  <c r="K45" i="2"/>
  <c r="H21" i="2"/>
  <c r="J21" i="2"/>
  <c r="D17" i="2"/>
  <c r="D5" i="2"/>
</calcChain>
</file>

<file path=xl/sharedStrings.xml><?xml version="1.0" encoding="utf-8"?>
<sst xmlns="http://schemas.openxmlformats.org/spreadsheetml/2006/main" count="364" uniqueCount="242">
  <si>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</si>
  <si>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</si>
  <si>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</si>
  <si>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</si>
  <si>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</si>
  <si>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</si>
  <si>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</si>
  <si>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</si>
  <si>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</si>
  <si>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</si>
  <si>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</si>
  <si>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</si>
  <si>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</si>
  <si>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</si>
  <si>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</si>
  <si>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</si>
  <si>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</si>
  <si>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</si>
  <si>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</si>
  <si>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</si>
  <si>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</si>
  <si>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</si>
  <si>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</si>
  <si>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</si>
  <si>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</si>
  <si>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</si>
  <si>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</si>
  <si>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</si>
  <si>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</si>
  <si>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</si>
  <si>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</si>
  <si>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</si>
  <si>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</si>
  <si>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</si>
  <si>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</si>
  <si>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</si>
  <si>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</si>
  <si>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</si>
  <si>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</si>
  <si>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</si>
  <si>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</si>
  <si>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</si>
  <si>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</si>
  <si>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</si>
  <si>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</si>
  <si>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</si>
  <si>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</si>
  <si>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</si>
  <si>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</si>
  <si>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</si>
  <si>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</si>
  <si>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</si>
  <si>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</si>
  <si>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</si>
  <si>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</si>
  <si>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</si>
  <si>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</si>
  <si>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</si>
  <si>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</si>
  <si>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</si>
  <si>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</si>
  <si>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</si>
  <si>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</si>
  <si>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</si>
  <si>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</si>
  <si>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</si>
  <si>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</si>
  <si>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</si>
  <si>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</si>
  <si>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</si>
  <si>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</si>
  <si>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</si>
  <si>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</si>
  <si>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</si>
  <si>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</si>
  <si>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</si>
  <si>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</si>
  <si>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</si>
  <si>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</si>
  <si>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</si>
  <si>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</si>
  <si>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</si>
  <si>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</si>
  <si>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</si>
  <si>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</si>
  <si>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</si>
  <si>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</si>
  <si>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</si>
  <si>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</si>
  <si>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</si>
  <si>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</si>
  <si>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</si>
  <si>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</si>
  <si>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</si>
  <si>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</si>
  <si>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</si>
  <si>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</si>
  <si>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</si>
  <si>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</si>
  <si>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</si>
  <si>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</si>
  <si>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</si>
  <si>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</si>
  <si>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</si>
  <si>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</si>
  <si>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</si>
  <si>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</si>
  <si>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</si>
  <si>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</si>
  <si>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</si>
  <si>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</si>
  <si>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</si>
  <si>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</si>
  <si>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</si>
  <si>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</si>
  <si>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</si>
  <si>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</si>
  <si>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</si>
  <si>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</si>
  <si>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</si>
  <si>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</si>
  <si>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</si>
  <si>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</si>
  <si>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</si>
  <si>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</si>
  <si>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</si>
  <si>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</si>
  <si>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</si>
  <si>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</si>
  <si>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</si>
  <si>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</si>
  <si>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</si>
  <si>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</si>
  <si>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</si>
  <si>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</si>
  <si>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</si>
  <si>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</si>
  <si>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</si>
  <si>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</si>
  <si>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</si>
  <si>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</si>
  <si>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</si>
  <si>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</si>
  <si>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</si>
  <si>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</si>
  <si>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final de la Guerra Fría</t>
  </si>
  <si>
    <t>Mabel López</t>
  </si>
  <si>
    <t>CS_10_01_CO</t>
  </si>
  <si>
    <t>F01</t>
  </si>
  <si>
    <t>F02</t>
  </si>
  <si>
    <t>F03</t>
  </si>
  <si>
    <t>F04</t>
  </si>
  <si>
    <t>F05</t>
  </si>
  <si>
    <t>F06</t>
  </si>
  <si>
    <t>F07</t>
  </si>
  <si>
    <t>F08</t>
  </si>
  <si>
    <t>F09</t>
  </si>
  <si>
    <t>F10</t>
  </si>
  <si>
    <t>F11</t>
  </si>
  <si>
    <t>F12</t>
  </si>
  <si>
    <t>F14</t>
  </si>
  <si>
    <t>F15</t>
  </si>
  <si>
    <t>F16</t>
  </si>
  <si>
    <t>F17</t>
  </si>
  <si>
    <t>F18</t>
  </si>
  <si>
    <t>F19</t>
  </si>
  <si>
    <t>Fotografía</t>
  </si>
  <si>
    <t>Horizontal</t>
  </si>
  <si>
    <t>F20</t>
  </si>
  <si>
    <t>F21</t>
  </si>
  <si>
    <t>F22</t>
  </si>
  <si>
    <t>F23</t>
  </si>
  <si>
    <t>F32</t>
  </si>
  <si>
    <t>F33</t>
  </si>
  <si>
    <t>http://www.shutterstock.com/cat.mhtml?searchterm=cortina%20de%20hierro&amp;autocomplete_id=142972510085113220000&amp;language=es&amp;lang=es&amp;search_source=&amp;safesearch=1&amp;version=llv1&amp;media_type=&amp;page=1&amp;inline=237232840</t>
  </si>
  <si>
    <t>Puesto de control policial fronterizo en la “Cortina de Hierro” durante la Guerra Fría.</t>
  </si>
  <si>
    <t>http://www.shutterstock.com/cat.mhtml?lang=es&amp;language=es&amp;ref_site=photo&amp;search_source=search_form&amp;version=llv1&amp;anyorall=all&amp;safesearch=1&amp;use_local_boost=1&amp;search_tracking_id=sz0Q8cVoN1MZLDqeQFqTpA&amp;searchterm=URSS&amp;show_color_wheel=1&amp;orient=&amp;commercial_ok=&amp;media_type=images&amp;search_cat=&amp;searchtermx=&amp;photographer_name=&amp;people_gender=&amp;people_age=&amp;people_ethnicity=&amp;people_number=&amp;color=&amp;page=1&amp;inline=218932498</t>
  </si>
  <si>
    <r>
      <t xml:space="preserve">La </t>
    </r>
    <r>
      <rPr>
        <i/>
        <sz val="11"/>
        <color theme="1"/>
        <rFont val="Times New Roman"/>
        <family val="1"/>
      </rPr>
      <t xml:space="preserve">glasnot </t>
    </r>
    <r>
      <rPr>
        <sz val="11"/>
        <color theme="1"/>
        <rFont val="Times New Roman"/>
        <family val="1"/>
      </rPr>
      <t xml:space="preserve">y la </t>
    </r>
    <r>
      <rPr>
        <i/>
        <sz val="11"/>
        <color theme="1"/>
        <rFont val="Times New Roman"/>
        <family val="1"/>
      </rPr>
      <t xml:space="preserve">perestroika </t>
    </r>
    <r>
      <rPr>
        <sz val="11"/>
        <color theme="1"/>
        <rFont val="Times New Roman"/>
        <family val="1"/>
      </rPr>
      <t xml:space="preserve">prepararon el terreno para que en el siglo xxi la Unión Soviética reactivara su economía, abriera sus fronteras y ampliara sus relaciones internacionales. </t>
    </r>
  </si>
  <si>
    <t>http://thumb7.shutterstock.com/display_pic_with_logo/5914/5914,1119356335,1/stock-photo-romanian-communist-peasants-working-on-field-383261.jpg</t>
  </si>
  <si>
    <r>
      <t xml:space="preserve">A diferencia del Partido Comunista, Gorbachov implementó </t>
    </r>
    <r>
      <rPr>
        <b/>
        <sz val="11"/>
        <color theme="1"/>
        <rFont val="Times New Roman"/>
        <family val="1"/>
      </rPr>
      <t>iniciativas privadas</t>
    </r>
    <r>
      <rPr>
        <sz val="11"/>
        <color theme="1"/>
        <rFont val="Times New Roman"/>
        <family val="1"/>
      </rPr>
      <t xml:space="preserve"> en agricultura, industria y servicios, que desembocaron en la ley que autorizó la </t>
    </r>
    <r>
      <rPr>
        <b/>
        <sz val="11"/>
        <color theme="1"/>
        <rFont val="Times New Roman"/>
        <family val="1"/>
      </rPr>
      <t>propiedad privada</t>
    </r>
    <r>
      <rPr>
        <sz val="11"/>
        <color theme="1"/>
        <rFont val="Times New Roman"/>
        <family val="1"/>
      </rPr>
      <t xml:space="preserve"> de algunos medios de producción. </t>
    </r>
  </si>
  <si>
    <r>
      <t xml:space="preserve">La </t>
    </r>
    <r>
      <rPr>
        <b/>
        <sz val="12"/>
        <color theme="1"/>
        <rFont val="Times New Roman"/>
        <family val="1"/>
      </rPr>
      <t>política de transparencia</t>
    </r>
    <r>
      <rPr>
        <sz val="12"/>
        <color theme="1"/>
        <rFont val="Times New Roman"/>
        <family val="1"/>
      </rPr>
      <t xml:space="preserve"> y reestructuración de Gorbachov contó con el apoyo del Partido Comunista. Gracias a ello, como presidente de la Unión Soviética, pudo sustituir al Soviet Supremo al tomar las riendas civiles y militares. Además, el Parlamento adquirió nuevas dimensiones y funciones.</t>
    </r>
  </si>
  <si>
    <t>http://thumb1.shutterstock.com/display_pic_with_logo/51142/51142,1178608277,4/stock-photo-old-rocket-installation-in-a-museum-of-arms-3251682.jpg</t>
  </si>
  <si>
    <t>http://thumb101.shutterstock.com/display_pic_with_logo/5225/166423973/stock-photo-petrozavodsk-russia-may-members-of-the-communist-party-rally-near-the-monument-to-lenin-by-166423973.jpg</t>
  </si>
  <si>
    <r>
      <t xml:space="preserve">Frente a la iniciativa de defensa estratégica impulsada por el presidente de los Estados Unidos </t>
    </r>
    <r>
      <rPr>
        <b/>
        <sz val="12"/>
        <color theme="1"/>
        <rFont val="Times New Roman"/>
        <family val="1"/>
      </rPr>
      <t>Ronald Reagan</t>
    </r>
    <r>
      <rPr>
        <sz val="12"/>
        <color theme="1"/>
        <rFont val="Times New Roman"/>
        <family val="1"/>
      </rPr>
      <t xml:space="preserve"> en 1983, </t>
    </r>
    <r>
      <rPr>
        <b/>
        <sz val="12"/>
        <color theme="1"/>
        <rFont val="Times New Roman"/>
        <family val="1"/>
      </rPr>
      <t>Gorbachov</t>
    </r>
    <r>
      <rPr>
        <sz val="12"/>
        <color theme="1"/>
        <rFont val="Times New Roman"/>
        <family val="1"/>
      </rPr>
      <t xml:space="preserve"> le propuso reducir el </t>
    </r>
    <r>
      <rPr>
        <b/>
        <sz val="12"/>
        <color theme="1"/>
        <rFont val="Times New Roman"/>
        <family val="1"/>
      </rPr>
      <t>armamento nuclear</t>
    </r>
    <r>
      <rPr>
        <sz val="12"/>
        <color theme="1"/>
        <rFont val="Times New Roman"/>
        <family val="1"/>
      </rPr>
      <t xml:space="preserve"> y parar las pruebas de los Estados Unidos. </t>
    </r>
  </si>
  <si>
    <t>http://thumb1.shutterstock.com/display_pic_with_logo/117589/141337504/stock-photo-oil-and-gas-industry-work-of-oil-pump-jack-on-a-oil-field-winter-extraction-of-oil-oil-industry-141337504.jpg</t>
  </si>
  <si>
    <t xml:space="preserve">La Federación Rusa sufrió la caída de la producción de petróleo y el incremento de los nacionalismos, que aumentó los choques entre azerbaiyanos y armenios, así como los intentos de separación de diferentes regiones, entre ellas Lituania. </t>
  </si>
  <si>
    <t>http://thumb7.shutterstock.com/display_pic_with_logo/434719/198363935/stock-photo-berlin-germany-june-people-watching-to-berlin-wall-on-june-berlin-germany-198363935.jpg</t>
  </si>
  <si>
    <t>El muro que dividió la ciudad alemana de Berlín fue el primer acto de la Guerra Fría.</t>
  </si>
  <si>
    <t>http://static0.planetasaber.com/encyclopedia/Data/Imagenes/FOTOS/000GQ301.jpg</t>
  </si>
  <si>
    <t>http://thumb101.shutterstock.com/display_pic_with_logo/2733991/251929897/stock-photo-korean-civilians-killed-while-fleeing-from-the-north-korean-forces-on-aug-other-251929897.jpg</t>
  </si>
  <si>
    <t>http://thumb101.shutterstock.com/display_pic_with_logo/2733991/238057867/stock-photo-korean-war-invasion-of-inchon-september-238057867.jpg</t>
  </si>
  <si>
    <t>Invasión a Inchon, 15 de septiembre de 1950.</t>
  </si>
  <si>
    <t>http://thumb9.shutterstock.com/display_pic_with_logo/2733991/252135502/stock-photo-korean-war-u-s-bombers-attack-korean-side-of-sinuiji-bridge-korea-252135502.jpg</t>
  </si>
  <si>
    <t>Ataques aéreos en el puente Sinuiji, 29 de noviembre de 1950.</t>
  </si>
  <si>
    <t>http://thumb9.shutterstock.com/display_pic_with_logo/382675/215720176/stock-photo-kolkata-july-muslims-sitting-on-the-street-while-offering-prayers-during-the-eid-festival-215720176.jpg</t>
  </si>
  <si>
    <t>http://thumb7.shutterstock.com/display_pic_with_logo/1288117/204436981/stock-photo--jewish-conflicts-in-jerusalem-rock-dome-on-the-temple-mount-in-jerusalem-in-israel-with-behind-204436981.jpg</t>
  </si>
  <si>
    <t xml:space="preserve">El enfrentamiento entre árabes-palestinos y judíos sigue estando activo hasta la fecha por la imposibilidad de llegar a acuerdos entre los dos Estados sobre su territorio. </t>
  </si>
  <si>
    <t>F24</t>
  </si>
  <si>
    <t>http://thumb7.shutterstock.com/display_pic_with_logo/668929/208814395/stock-photo-gaza-strip-jan-israeli-soldiers-partially-withdraw-from-gaza-into-israel-as-both-hamas-208814395.jpg</t>
  </si>
  <si>
    <t>F25</t>
  </si>
  <si>
    <t>F26</t>
  </si>
  <si>
    <t>F27</t>
  </si>
  <si>
    <t>F28</t>
  </si>
  <si>
    <t>F29</t>
  </si>
  <si>
    <t>http://static0.planetasaber.com/encyclopedia/Data/Imagenes/FOTOS/001VON01.jpg</t>
  </si>
  <si>
    <t>F30</t>
  </si>
  <si>
    <t>F31</t>
  </si>
  <si>
    <t>http://static0.planetasaber.com/encyclopedia/Data/Imagenes/FOTOS/000F5H01.jpg</t>
  </si>
  <si>
    <t>La conferencia de Bandung (Java, Indonesia) agrupó a los delegados de 23 naciones asiáticas y seis africanas que se declararon contrarios al colonialismo. Los primeros ministros japonés y chino (Tatsunosuke Takasaki y Zhou Enlai) conversan durante las jornadas de la conferencia.</t>
  </si>
  <si>
    <t>http://thumb101.shutterstock.com/display_pic_with_logo/853195/207003697/stock-photo-india-circa-a-stamp-printed-in-india-shows-gandhi-and-nehru-circa-207003697.jpg</t>
  </si>
  <si>
    <t xml:space="preserve">Dos líderes del proceso de descolonización fueron Sri Pandit Jawaharlal Nehru y Mahatma Gandhi, de la India. Este último fue considerado un apóstol de la paz, conoce su biografía </t>
  </si>
  <si>
    <t>F34</t>
  </si>
  <si>
    <t>http://aulaplaneta.planetasaber.com/encyclopedia/default.asp?idpack=8&amp;idpil=000L9701&amp;ruta=Buscador</t>
  </si>
  <si>
    <t xml:space="preserve">El continente africano está compuesto por numerosas etnias. Conoce su distribución desplegando el mapa interactivo </t>
  </si>
  <si>
    <t>F35</t>
  </si>
  <si>
    <t>http://aulaplaneta.planetasaber.com/encyclopedia/default.asp?idreg=554830&amp;ruta=Buscador</t>
  </si>
  <si>
    <t xml:space="preserve">Proceso de descolonización del Sahara Occidental, 1975-1979. Desplegar el mapa interactivo </t>
  </si>
  <si>
    <t>F36</t>
  </si>
  <si>
    <t>http://aulaplaneta.planetasaber.com/encyclopedia/default.asp?idpack=8&amp;idpil=000KWX01&amp;ruta=Buscador</t>
  </si>
  <si>
    <t xml:space="preserve">La descolonización de África y Asia consistió en la transferencia del poder político de las metrópolis a la población indígena, pero dejó a las antiguas colonias en una situación de dependencia económica que todavía no les ha permitido desarrollar y gestionar sus recursos naturales en función de sus propios intereses. Despliega el mapa interactivo </t>
  </si>
  <si>
    <t>F37</t>
  </si>
  <si>
    <t>F38</t>
  </si>
  <si>
    <t>F39</t>
  </si>
  <si>
    <t>F40</t>
  </si>
  <si>
    <t>http://static0.planetasaber.com/encyclopedia/Data/Imagenes/FOTOS/001FG001.jpg</t>
  </si>
  <si>
    <t>Miembros del Consejo de la Unión Europea.</t>
  </si>
  <si>
    <t>F41</t>
  </si>
  <si>
    <t>http://aulaplaneta.planetasaber.com/encyclopedia/default.asp?idpack=8&amp;idpil=000MSJ01&amp;ruta=Buscador</t>
  </si>
  <si>
    <t xml:space="preserve">Mapa interactivo sobre la incorporación de los estados miembros de la Unión Europea. No olvides desplegar la ventana de elementos relacionados </t>
  </si>
  <si>
    <t>F42</t>
  </si>
  <si>
    <t>F43</t>
  </si>
  <si>
    <t>http://static0.planetasaber.com/encyclopedia/Data/Imagenes/FOTOS/001WDD01.jpg</t>
  </si>
  <si>
    <t xml:space="preserve">El Parlamento Europeo, formado por los diputados elegidos por todos los países de la Unión Europea, es la sede del poder legislativo de la Unión Europea. Está ubicado en Estrasburgo (Francia). Despliega la imagen interactiva y consulta los elementos relacionados </t>
  </si>
  <si>
    <t>F44</t>
  </si>
  <si>
    <t>http://static0.planetasaber.com/encyclopedia/Data/Imagenes/FOTOS/001PSC01.jpg</t>
  </si>
  <si>
    <t>El primer ministro de Eslovaquia (1998-2006), Mikulás Dzurinda, votando en el referéndum sobre la adhesión a la Unión Europea, 2003.</t>
  </si>
  <si>
    <t>F45</t>
  </si>
  <si>
    <t>http://static0.planetasaber.com/encyclopedia/Data/Imagenes/FOTOS/A10DUE039.jpg</t>
  </si>
  <si>
    <t>El primer ministro portugués, José Sócrates, pronuncia un discurso en la ceremonia que se celebró el 1.° de diciembre de 2009 en la capital portuguesa con motivo de la entrada en vigor del tratado de Lisboa.</t>
  </si>
  <si>
    <t>F46</t>
  </si>
  <si>
    <t>http://static0.planetasaber.com/encyclopedia/Data/Imagenes/FOTOS/001WDG01.jpg</t>
  </si>
  <si>
    <t>El Consejo Europeo es la principal instancia de decisión de la Unión Europea. Jefes de Estado y de Gobierno y ministros de Asuntos Exteriores de la comunidad en la reunión del Consejo Europeo de Atenas (Grecia), en abril de 2003.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</si>
</sst>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33">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10"/>
      <color theme="1"/>
      <name val="Times New Roman"/>
      <family val="1"/>
    </font>
    <font>
      <b/>
      <sz val="12"/>
      <color rgb="FF000000"/>
      <name val="Times New Roman"/>
      <family val="1"/>
    </font>
    <font>
      <sz val="12"/>
      <color rgb="FF000000"/>
      <name val="Times New Roman"/>
      <family val="1"/>
    </font>
    <font>
      <sz val="12"/>
      <color rgb="FFFF0000"/>
      <name val="Times New Roman"/>
      <family val="1"/>
    </font>
    <font>
      <b/>
      <sz val="11"/>
      <color rgb="FF000000"/>
      <name val="Times New Roman"/>
      <family val="1"/>
    </font>
    <font>
      <sz val="11"/>
      <color theme="1"/>
      <name val="Times New Roman"/>
      <family val="1"/>
    </font>
    <font>
      <i/>
      <sz val="11"/>
      <color theme="1"/>
      <name val="Times New Roman"/>
      <family val="1"/>
    </font>
    <font>
      <b/>
      <sz val="11"/>
      <color theme="1"/>
      <name val="Times New Roman"/>
      <family val="1"/>
    </font>
    <font>
      <b/>
      <sz val="12"/>
      <color theme="1"/>
      <name val="Times New Roman"/>
      <family val="1"/>
    </font>
    <font>
      <sz val="11"/>
      <color rgb="FF000000"/>
      <name val="Times New Roman"/>
      <family val="1"/>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3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4" xfId="0" applyFont="1" applyBorder="1" applyAlignment="1">
      <alignment vertical="center" wrapText="1"/>
    </xf>
    <xf numFmtId="0" fontId="0" fillId="0" borderId="0" xfId="0" applyBorder="1" applyAlignment="1">
      <alignment vertical="center" wrapText="1"/>
    </xf>
    <xf numFmtId="0" fontId="0" fillId="0" borderId="15"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5" xfId="0" applyFont="1" applyFill="1" applyBorder="1" applyAlignment="1">
      <alignment vertical="center" wrapText="1"/>
    </xf>
    <xf numFmtId="0" fontId="0" fillId="0" borderId="0" xfId="0" applyFill="1" applyAlignment="1">
      <alignment vertical="center" wrapText="1"/>
    </xf>
    <xf numFmtId="0" fontId="16" fillId="0" borderId="26" xfId="0" applyFont="1" applyFill="1" applyBorder="1" applyAlignment="1">
      <alignment vertical="center" wrapText="1"/>
    </xf>
    <xf numFmtId="0" fontId="17" fillId="0" borderId="26" xfId="0" applyFont="1" applyFill="1" applyBorder="1" applyAlignment="1">
      <alignment vertical="center" wrapText="1"/>
    </xf>
    <xf numFmtId="0" fontId="16" fillId="0" borderId="26" xfId="0" applyFont="1" applyFill="1" applyBorder="1" applyAlignment="1">
      <alignment vertical="center"/>
    </xf>
    <xf numFmtId="0" fontId="16" fillId="0" borderId="26" xfId="0" applyFont="1" applyBorder="1" applyAlignment="1">
      <alignment vertical="center" wrapText="1"/>
    </xf>
    <xf numFmtId="0" fontId="18" fillId="0" borderId="26" xfId="0" applyFont="1" applyBorder="1" applyAlignment="1">
      <alignment vertical="center" wrapText="1"/>
    </xf>
    <xf numFmtId="0" fontId="17" fillId="0" borderId="26" xfId="0" applyFont="1" applyBorder="1" applyAlignment="1">
      <alignment vertical="center" wrapText="1"/>
    </xf>
    <xf numFmtId="0" fontId="19" fillId="0" borderId="0" xfId="0" applyFont="1" applyAlignment="1">
      <alignment vertical="center" wrapText="1"/>
    </xf>
    <xf numFmtId="0" fontId="20" fillId="0" borderId="26"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7" xfId="0" applyFill="1" applyBorder="1" applyAlignment="1">
      <alignment vertical="center" wrapText="1"/>
    </xf>
    <xf numFmtId="0" fontId="0" fillId="0" borderId="27" xfId="0" applyBorder="1" applyAlignment="1">
      <alignment vertical="center" wrapText="1"/>
    </xf>
    <xf numFmtId="0" fontId="0" fillId="0" borderId="27" xfId="0" applyBorder="1" applyAlignment="1">
      <alignment vertical="center"/>
    </xf>
    <xf numFmtId="0" fontId="0" fillId="8" borderId="28" xfId="0" applyFill="1" applyBorder="1" applyAlignment="1">
      <alignment vertical="center" wrapText="1"/>
    </xf>
    <xf numFmtId="0" fontId="0" fillId="0" borderId="28" xfId="0" applyBorder="1" applyAlignment="1">
      <alignment vertical="center" wrapText="1"/>
    </xf>
    <xf numFmtId="0" fontId="0" fillId="0" borderId="28" xfId="0" applyBorder="1" applyAlignment="1">
      <alignment vertical="center"/>
    </xf>
    <xf numFmtId="0" fontId="9" fillId="0" borderId="0" xfId="0" applyNumberFormat="1" applyFont="1" applyBorder="1" applyAlignment="1">
      <alignment horizontal="center"/>
    </xf>
    <xf numFmtId="0" fontId="11" fillId="0" borderId="29" xfId="0" applyFont="1" applyBorder="1" applyAlignment="1">
      <alignment vertical="center" wrapText="1"/>
    </xf>
    <xf numFmtId="0" fontId="0" fillId="0" borderId="28" xfId="0" quotePrefix="1" applyBorder="1" applyAlignment="1">
      <alignment vertical="center" wrapText="1"/>
    </xf>
    <xf numFmtId="0" fontId="23" fillId="0" borderId="0" xfId="0" applyFont="1"/>
    <xf numFmtId="0" fontId="4" fillId="0" borderId="0" xfId="51" applyAlignment="1">
      <alignment vertical="center"/>
    </xf>
    <xf numFmtId="0" fontId="25" fillId="0" borderId="0" xfId="0" applyFont="1"/>
    <xf numFmtId="0" fontId="22" fillId="0" borderId="0" xfId="0" applyFont="1"/>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164" fontId="9" fillId="0" borderId="24" xfId="0" applyNumberFormat="1" applyFont="1" applyBorder="1" applyAlignment="1">
      <alignment horizontal="center"/>
    </xf>
    <xf numFmtId="164" fontId="9" fillId="0" borderId="23" xfId="0" applyNumberFormat="1" applyFont="1" applyBorder="1" applyAlignment="1">
      <alignment horizontal="center"/>
    </xf>
    <xf numFmtId="0" fontId="10" fillId="5" borderId="21" xfId="0" applyFont="1" applyFill="1" applyBorder="1" applyAlignment="1">
      <alignment horizontal="center" vertical="center"/>
    </xf>
    <xf numFmtId="0" fontId="3" fillId="5" borderId="28" xfId="0" applyFont="1" applyFill="1" applyBorder="1" applyAlignment="1">
      <alignment horizontal="center" vertical="center"/>
    </xf>
    <xf numFmtId="0" fontId="3" fillId="5" borderId="22" xfId="0" applyFont="1" applyFill="1" applyBorder="1" applyAlignment="1">
      <alignment horizontal="center" vertical="center"/>
    </xf>
    <xf numFmtId="0" fontId="9"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2" fillId="6" borderId="11"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19" xfId="0" applyBorder="1" applyAlignment="1" applyProtection="1">
      <alignment horizontal="center" wrapText="1"/>
      <protection locked="0"/>
    </xf>
    <xf numFmtId="0" fontId="0" fillId="0" borderId="20"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9" fillId="9" borderId="5" xfId="0" applyNumberFormat="1" applyFont="1" applyFill="1" applyBorder="1" applyAlignment="1">
      <alignment vertical="center" wrapText="1"/>
    </xf>
    <xf numFmtId="1" fontId="9" fillId="9" borderId="5" xfId="0" applyNumberFormat="1" applyFont="1" applyFill="1" applyBorder="1" applyAlignment="1">
      <alignment horizontal="left" vertical="center" wrapText="1"/>
    </xf>
    <xf numFmtId="0" fontId="9" fillId="9" borderId="5" xfId="0" applyFont="1" applyFill="1" applyBorder="1" applyAlignment="1">
      <alignment vertical="center" wrapText="1"/>
    </xf>
    <xf numFmtId="0" fontId="2" fillId="9" borderId="5" xfId="0" applyFont="1" applyFill="1" applyBorder="1" applyAlignment="1">
      <alignment vertical="center" wrapText="1"/>
    </xf>
    <xf numFmtId="0" fontId="6" fillId="9" borderId="5" xfId="0" applyFont="1" applyFill="1" applyBorder="1" applyAlignment="1">
      <alignment wrapText="1"/>
    </xf>
    <xf numFmtId="0" fontId="2" fillId="9" borderId="5" xfId="0" applyFont="1" applyFill="1" applyBorder="1" applyAlignment="1">
      <alignment wrapText="1"/>
    </xf>
    <xf numFmtId="0" fontId="14" fillId="9" borderId="5" xfId="0" applyFont="1" applyFill="1" applyBorder="1" applyAlignment="1">
      <alignment horizontal="left" wrapText="1"/>
    </xf>
    <xf numFmtId="0" fontId="7" fillId="9" borderId="5" xfId="0" applyFont="1" applyFill="1" applyBorder="1" applyAlignment="1">
      <alignment wrapText="1"/>
    </xf>
    <xf numFmtId="0" fontId="8" fillId="9" borderId="5" xfId="0" applyFont="1" applyFill="1" applyBorder="1" applyAlignment="1">
      <alignment wrapText="1"/>
    </xf>
    <xf numFmtId="0" fontId="6" fillId="9" borderId="5" xfId="0" applyFont="1" applyFill="1" applyBorder="1" applyAlignment="1">
      <alignment vertical="center" wrapText="1"/>
    </xf>
    <xf numFmtId="0" fontId="4" fillId="9" borderId="5" xfId="51" applyFill="1" applyBorder="1" applyAlignment="1">
      <alignment horizontal="left" wrapText="1"/>
    </xf>
    <xf numFmtId="0" fontId="6" fillId="9" borderId="5" xfId="0" applyFont="1" applyFill="1" applyBorder="1" applyAlignment="1">
      <alignment horizontal="left" wrapText="1"/>
    </xf>
    <xf numFmtId="1" fontId="2" fillId="9" borderId="5" xfId="0" applyNumberFormat="1" applyFont="1" applyFill="1" applyBorder="1" applyAlignment="1">
      <alignment horizontal="left" vertical="center" wrapText="1"/>
    </xf>
    <xf numFmtId="0" fontId="6" fillId="9" borderId="5" xfId="0" applyFont="1" applyFill="1" applyBorder="1" applyAlignment="1">
      <alignment horizontal="left" vertical="center"/>
    </xf>
    <xf numFmtId="0" fontId="6" fillId="9" borderId="5" xfId="0" applyFont="1" applyFill="1" applyBorder="1" applyAlignment="1">
      <alignment vertical="center"/>
    </xf>
    <xf numFmtId="0" fontId="6" fillId="9" borderId="5" xfId="0" applyFont="1" applyFill="1" applyBorder="1"/>
    <xf numFmtId="1" fontId="2" fillId="9" borderId="5" xfId="0" applyNumberFormat="1" applyFont="1" applyFill="1" applyBorder="1" applyAlignment="1">
      <alignment vertical="center" wrapText="1"/>
    </xf>
    <xf numFmtId="0" fontId="3" fillId="5" borderId="33" xfId="0" applyFont="1" applyFill="1" applyBorder="1" applyAlignment="1">
      <alignment horizontal="center" vertical="center"/>
    </xf>
    <xf numFmtId="0" fontId="3" fillId="5" borderId="34" xfId="0" applyFont="1" applyFill="1" applyBorder="1" applyAlignment="1">
      <alignment horizontal="center" vertical="center" wrapText="1"/>
    </xf>
    <xf numFmtId="0" fontId="3" fillId="5" borderId="34" xfId="0" applyFont="1" applyFill="1" applyBorder="1" applyAlignment="1">
      <alignment horizontal="center" vertical="center"/>
    </xf>
    <xf numFmtId="0" fontId="10" fillId="5" borderId="35" xfId="0" applyFont="1" applyFill="1" applyBorder="1" applyAlignment="1">
      <alignment horizontal="center" vertical="center"/>
    </xf>
    <xf numFmtId="0" fontId="3" fillId="5" borderId="36" xfId="0" applyFont="1" applyFill="1" applyBorder="1" applyAlignment="1">
      <alignment horizontal="center" vertical="center" wrapText="1"/>
    </xf>
    <xf numFmtId="1" fontId="2" fillId="0" borderId="37" xfId="0" applyNumberFormat="1" applyFont="1" applyFill="1" applyBorder="1" applyAlignment="1">
      <alignment vertical="center" wrapText="1"/>
    </xf>
    <xf numFmtId="0" fontId="2" fillId="0" borderId="37" xfId="0" applyFont="1" applyFill="1" applyBorder="1" applyAlignment="1">
      <alignment vertical="center" wrapText="1"/>
    </xf>
    <xf numFmtId="0" fontId="2" fillId="0" borderId="37" xfId="0" applyFont="1" applyFill="1" applyBorder="1" applyAlignment="1">
      <alignment wrapText="1"/>
    </xf>
    <xf numFmtId="0" fontId="4" fillId="9" borderId="5" xfId="51" applyFill="1" applyBorder="1" applyAlignment="1">
      <alignment vertical="center"/>
    </xf>
    <xf numFmtId="0" fontId="24" fillId="9" borderId="5" xfId="0" applyFont="1" applyFill="1" applyBorder="1"/>
    <xf numFmtId="0" fontId="25" fillId="9" borderId="5" xfId="0" applyFont="1" applyFill="1" applyBorder="1"/>
    <xf numFmtId="0" fontId="22" fillId="9" borderId="5" xfId="0" applyFont="1" applyFill="1" applyBorder="1"/>
    <xf numFmtId="0" fontId="26" fillId="9" borderId="5" xfId="0" applyFont="1" applyFill="1" applyBorder="1"/>
    <xf numFmtId="0" fontId="4" fillId="9" borderId="5" xfId="51" applyFill="1" applyBorder="1"/>
    <xf numFmtId="0" fontId="27" fillId="9" borderId="5" xfId="0" applyFont="1" applyFill="1" applyBorder="1" applyAlignment="1">
      <alignment vertical="center" wrapText="1"/>
    </xf>
    <xf numFmtId="0" fontId="28" fillId="0" borderId="32" xfId="0" applyFont="1" applyBorder="1" applyAlignment="1">
      <alignment vertical="center" wrapText="1"/>
    </xf>
    <xf numFmtId="0" fontId="32" fillId="0" borderId="32" xfId="0" applyFont="1" applyBorder="1" applyAlignment="1">
      <alignment vertical="center" wrapText="1"/>
    </xf>
    <xf numFmtId="1" fontId="9" fillId="9" borderId="38" xfId="0" applyNumberFormat="1" applyFont="1" applyFill="1" applyBorder="1" applyAlignment="1">
      <alignment vertical="center" wrapText="1"/>
    </xf>
    <xf numFmtId="1" fontId="9" fillId="9" borderId="38" xfId="0" applyNumberFormat="1" applyFont="1" applyFill="1" applyBorder="1" applyAlignment="1">
      <alignment horizontal="left" vertical="center" wrapText="1"/>
    </xf>
    <xf numFmtId="0" fontId="22" fillId="0" borderId="5" xfId="0" applyFont="1" applyBorder="1"/>
    <xf numFmtId="0" fontId="25" fillId="0" borderId="5" xfId="0" applyFont="1" applyBorder="1"/>
    <xf numFmtId="0" fontId="4" fillId="0" borderId="5" xfId="51" applyBorder="1"/>
    <xf numFmtId="0" fontId="4" fillId="0" borderId="5" xfId="51" applyBorder="1" applyAlignment="1">
      <alignment vertical="center"/>
    </xf>
    <xf numFmtId="1" fontId="9" fillId="9" borderId="37" xfId="0" applyNumberFormat="1" applyFont="1" applyFill="1" applyBorder="1" applyAlignment="1">
      <alignment vertical="center" wrapText="1"/>
    </xf>
    <xf numFmtId="1" fontId="2" fillId="9" borderId="37" xfId="0" applyNumberFormat="1" applyFont="1" applyFill="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158750</xdr:colOff>
      <xdr:row>9</xdr:row>
      <xdr:rowOff>31750</xdr:rowOff>
    </xdr:from>
    <xdr:to>
      <xdr:col>1</xdr:col>
      <xdr:colOff>911225</xdr:colOff>
      <xdr:row>9</xdr:row>
      <xdr:rowOff>997585</xdr:rowOff>
    </xdr:to>
    <xdr:pic>
      <xdr:nvPicPr>
        <xdr:cNvPr id="2" name="Imagen 1"/>
        <xdr:cNvPicPr/>
      </xdr:nvPicPr>
      <xdr:blipFill>
        <a:blip xmlns:r="http://schemas.openxmlformats.org/officeDocument/2006/relationships" r:embed="rId1"/>
        <a:stretch>
          <a:fillRect/>
        </a:stretch>
      </xdr:blipFill>
      <xdr:spPr>
        <a:xfrm>
          <a:off x="833438" y="1976438"/>
          <a:ext cx="752475" cy="965835"/>
        </a:xfrm>
        <a:prstGeom prst="rect">
          <a:avLst/>
        </a:prstGeom>
      </xdr:spPr>
    </xdr:pic>
    <xdr:clientData/>
  </xdr:twoCellAnchor>
  <xdr:twoCellAnchor editAs="oneCell">
    <xdr:from>
      <xdr:col>1</xdr:col>
      <xdr:colOff>174625</xdr:colOff>
      <xdr:row>10</xdr:row>
      <xdr:rowOff>134938</xdr:rowOff>
    </xdr:from>
    <xdr:to>
      <xdr:col>1</xdr:col>
      <xdr:colOff>923925</xdr:colOff>
      <xdr:row>10</xdr:row>
      <xdr:rowOff>1100138</xdr:rowOff>
    </xdr:to>
    <xdr:pic>
      <xdr:nvPicPr>
        <xdr:cNvPr id="3" name="Imagen 2"/>
        <xdr:cNvPicPr/>
      </xdr:nvPicPr>
      <xdr:blipFill>
        <a:blip xmlns:r="http://schemas.openxmlformats.org/officeDocument/2006/relationships" r:embed="rId2"/>
        <a:stretch>
          <a:fillRect/>
        </a:stretch>
      </xdr:blipFill>
      <xdr:spPr>
        <a:xfrm>
          <a:off x="849313" y="3222626"/>
          <a:ext cx="749300" cy="965200"/>
        </a:xfrm>
        <a:prstGeom prst="rect">
          <a:avLst/>
        </a:prstGeom>
      </xdr:spPr>
    </xdr:pic>
    <xdr:clientData/>
  </xdr:twoCellAnchor>
  <xdr:twoCellAnchor editAs="oneCell">
    <xdr:from>
      <xdr:col>1</xdr:col>
      <xdr:colOff>246063</xdr:colOff>
      <xdr:row>11</xdr:row>
      <xdr:rowOff>23813</xdr:rowOff>
    </xdr:from>
    <xdr:to>
      <xdr:col>1</xdr:col>
      <xdr:colOff>1040448</xdr:colOff>
      <xdr:row>11</xdr:row>
      <xdr:rowOff>982663</xdr:rowOff>
    </xdr:to>
    <xdr:pic>
      <xdr:nvPicPr>
        <xdr:cNvPr id="4" name="Imagen 3"/>
        <xdr:cNvPicPr/>
      </xdr:nvPicPr>
      <xdr:blipFill>
        <a:blip xmlns:r="http://schemas.openxmlformats.org/officeDocument/2006/relationships" r:embed="rId3"/>
        <a:stretch>
          <a:fillRect/>
        </a:stretch>
      </xdr:blipFill>
      <xdr:spPr>
        <a:xfrm>
          <a:off x="920751" y="4310063"/>
          <a:ext cx="794385" cy="958850"/>
        </a:xfrm>
        <a:prstGeom prst="rect">
          <a:avLst/>
        </a:prstGeom>
      </xdr:spPr>
    </xdr:pic>
    <xdr:clientData/>
  </xdr:twoCellAnchor>
  <xdr:twoCellAnchor editAs="oneCell">
    <xdr:from>
      <xdr:col>1</xdr:col>
      <xdr:colOff>119063</xdr:colOff>
      <xdr:row>12</xdr:row>
      <xdr:rowOff>71438</xdr:rowOff>
    </xdr:from>
    <xdr:to>
      <xdr:col>1</xdr:col>
      <xdr:colOff>1016318</xdr:colOff>
      <xdr:row>12</xdr:row>
      <xdr:rowOff>1218883</xdr:rowOff>
    </xdr:to>
    <xdr:pic>
      <xdr:nvPicPr>
        <xdr:cNvPr id="5" name="Imagen 4"/>
        <xdr:cNvPicPr/>
      </xdr:nvPicPr>
      <xdr:blipFill>
        <a:blip xmlns:r="http://schemas.openxmlformats.org/officeDocument/2006/relationships" r:embed="rId4"/>
        <a:stretch>
          <a:fillRect/>
        </a:stretch>
      </xdr:blipFill>
      <xdr:spPr>
        <a:xfrm>
          <a:off x="793751" y="5468938"/>
          <a:ext cx="897255" cy="1147445"/>
        </a:xfrm>
        <a:prstGeom prst="rect">
          <a:avLst/>
        </a:prstGeom>
      </xdr:spPr>
    </xdr:pic>
    <xdr:clientData/>
  </xdr:twoCellAnchor>
  <xdr:twoCellAnchor editAs="oneCell">
    <xdr:from>
      <xdr:col>1</xdr:col>
      <xdr:colOff>55562</xdr:colOff>
      <xdr:row>19</xdr:row>
      <xdr:rowOff>87312</xdr:rowOff>
    </xdr:from>
    <xdr:to>
      <xdr:col>1</xdr:col>
      <xdr:colOff>1439227</xdr:colOff>
      <xdr:row>19</xdr:row>
      <xdr:rowOff>1663382</xdr:rowOff>
    </xdr:to>
    <xdr:pic>
      <xdr:nvPicPr>
        <xdr:cNvPr id="6" name="Imagen 5"/>
        <xdr:cNvPicPr/>
      </xdr:nvPicPr>
      <xdr:blipFill>
        <a:blip xmlns:r="http://schemas.openxmlformats.org/officeDocument/2006/relationships" r:embed="rId5"/>
        <a:stretch>
          <a:fillRect/>
        </a:stretch>
      </xdr:blipFill>
      <xdr:spPr>
        <a:xfrm>
          <a:off x="730250" y="9255125"/>
          <a:ext cx="1383665" cy="1576070"/>
        </a:xfrm>
        <a:prstGeom prst="rect">
          <a:avLst/>
        </a:prstGeom>
      </xdr:spPr>
    </xdr:pic>
    <xdr:clientData/>
  </xdr:twoCellAnchor>
  <xdr:twoCellAnchor editAs="oneCell">
    <xdr:from>
      <xdr:col>1</xdr:col>
      <xdr:colOff>87313</xdr:colOff>
      <xdr:row>20</xdr:row>
      <xdr:rowOff>79376</xdr:rowOff>
    </xdr:from>
    <xdr:to>
      <xdr:col>1</xdr:col>
      <xdr:colOff>1611313</xdr:colOff>
      <xdr:row>20</xdr:row>
      <xdr:rowOff>1806576</xdr:rowOff>
    </xdr:to>
    <xdr:pic>
      <xdr:nvPicPr>
        <xdr:cNvPr id="7" name="Imagen 6"/>
        <xdr:cNvPicPr/>
      </xdr:nvPicPr>
      <xdr:blipFill>
        <a:blip xmlns:r="http://schemas.openxmlformats.org/officeDocument/2006/relationships" r:embed="rId6"/>
        <a:stretch>
          <a:fillRect/>
        </a:stretch>
      </xdr:blipFill>
      <xdr:spPr>
        <a:xfrm>
          <a:off x="762001" y="10945814"/>
          <a:ext cx="1524000" cy="1727200"/>
        </a:xfrm>
        <a:prstGeom prst="rect">
          <a:avLst/>
        </a:prstGeom>
      </xdr:spPr>
    </xdr:pic>
    <xdr:clientData/>
  </xdr:twoCellAnchor>
  <xdr:twoCellAnchor editAs="oneCell">
    <xdr:from>
      <xdr:col>1</xdr:col>
      <xdr:colOff>127001</xdr:colOff>
      <xdr:row>22</xdr:row>
      <xdr:rowOff>63500</xdr:rowOff>
    </xdr:from>
    <xdr:to>
      <xdr:col>1</xdr:col>
      <xdr:colOff>1574801</xdr:colOff>
      <xdr:row>22</xdr:row>
      <xdr:rowOff>1930400</xdr:rowOff>
    </xdr:to>
    <xdr:pic>
      <xdr:nvPicPr>
        <xdr:cNvPr id="8" name="Imagen 7"/>
        <xdr:cNvPicPr/>
      </xdr:nvPicPr>
      <xdr:blipFill>
        <a:blip xmlns:r="http://schemas.openxmlformats.org/officeDocument/2006/relationships" r:embed="rId7"/>
        <a:stretch>
          <a:fillRect/>
        </a:stretch>
      </xdr:blipFill>
      <xdr:spPr>
        <a:xfrm>
          <a:off x="801689" y="11826875"/>
          <a:ext cx="1447800" cy="1866900"/>
        </a:xfrm>
        <a:prstGeom prst="rect">
          <a:avLst/>
        </a:prstGeom>
      </xdr:spPr>
    </xdr:pic>
    <xdr:clientData/>
  </xdr:twoCellAnchor>
  <xdr:twoCellAnchor editAs="oneCell">
    <xdr:from>
      <xdr:col>1</xdr:col>
      <xdr:colOff>103187</xdr:colOff>
      <xdr:row>24</xdr:row>
      <xdr:rowOff>87312</xdr:rowOff>
    </xdr:from>
    <xdr:to>
      <xdr:col>1</xdr:col>
      <xdr:colOff>1589087</xdr:colOff>
      <xdr:row>24</xdr:row>
      <xdr:rowOff>1763712</xdr:rowOff>
    </xdr:to>
    <xdr:pic>
      <xdr:nvPicPr>
        <xdr:cNvPr id="9" name="Imagen 8"/>
        <xdr:cNvPicPr/>
      </xdr:nvPicPr>
      <xdr:blipFill>
        <a:blip xmlns:r="http://schemas.openxmlformats.org/officeDocument/2006/relationships" r:embed="rId8"/>
        <a:stretch>
          <a:fillRect/>
        </a:stretch>
      </xdr:blipFill>
      <xdr:spPr>
        <a:xfrm>
          <a:off x="777875" y="15160625"/>
          <a:ext cx="1485900" cy="1676400"/>
        </a:xfrm>
        <a:prstGeom prst="rect">
          <a:avLst/>
        </a:prstGeom>
      </xdr:spPr>
    </xdr:pic>
    <xdr:clientData/>
  </xdr:twoCellAnchor>
  <xdr:twoCellAnchor editAs="oneCell">
    <xdr:from>
      <xdr:col>1</xdr:col>
      <xdr:colOff>71437</xdr:colOff>
      <xdr:row>29</xdr:row>
      <xdr:rowOff>63500</xdr:rowOff>
    </xdr:from>
    <xdr:to>
      <xdr:col>1</xdr:col>
      <xdr:colOff>1506537</xdr:colOff>
      <xdr:row>29</xdr:row>
      <xdr:rowOff>1854200</xdr:rowOff>
    </xdr:to>
    <xdr:pic>
      <xdr:nvPicPr>
        <xdr:cNvPr id="10" name="Imagen 9"/>
        <xdr:cNvPicPr/>
      </xdr:nvPicPr>
      <xdr:blipFill>
        <a:blip xmlns:r="http://schemas.openxmlformats.org/officeDocument/2006/relationships" r:embed="rId9"/>
        <a:stretch>
          <a:fillRect/>
        </a:stretch>
      </xdr:blipFill>
      <xdr:spPr>
        <a:xfrm>
          <a:off x="746125" y="17732375"/>
          <a:ext cx="1435100" cy="1790700"/>
        </a:xfrm>
        <a:prstGeom prst="rect">
          <a:avLst/>
        </a:prstGeom>
      </xdr:spPr>
    </xdr:pic>
    <xdr:clientData/>
  </xdr:twoCellAnchor>
  <xdr:twoCellAnchor editAs="oneCell">
    <xdr:from>
      <xdr:col>1</xdr:col>
      <xdr:colOff>15875</xdr:colOff>
      <xdr:row>30</xdr:row>
      <xdr:rowOff>39687</xdr:rowOff>
    </xdr:from>
    <xdr:to>
      <xdr:col>1</xdr:col>
      <xdr:colOff>1489075</xdr:colOff>
      <xdr:row>30</xdr:row>
      <xdr:rowOff>1792287</xdr:rowOff>
    </xdr:to>
    <xdr:pic>
      <xdr:nvPicPr>
        <xdr:cNvPr id="11" name="Imagen 10"/>
        <xdr:cNvPicPr/>
      </xdr:nvPicPr>
      <xdr:blipFill>
        <a:blip xmlns:r="http://schemas.openxmlformats.org/officeDocument/2006/relationships" r:embed="rId10"/>
        <a:stretch>
          <a:fillRect/>
        </a:stretch>
      </xdr:blipFill>
      <xdr:spPr>
        <a:xfrm>
          <a:off x="690563" y="19605625"/>
          <a:ext cx="1473200" cy="1752600"/>
        </a:xfrm>
        <a:prstGeom prst="rect">
          <a:avLst/>
        </a:prstGeom>
      </xdr:spPr>
    </xdr:pic>
    <xdr:clientData/>
  </xdr:twoCellAnchor>
  <xdr:twoCellAnchor editAs="oneCell">
    <xdr:from>
      <xdr:col>1</xdr:col>
      <xdr:colOff>158750</xdr:colOff>
      <xdr:row>33</xdr:row>
      <xdr:rowOff>103188</xdr:rowOff>
    </xdr:from>
    <xdr:to>
      <xdr:col>1</xdr:col>
      <xdr:colOff>1022350</xdr:colOff>
      <xdr:row>33</xdr:row>
      <xdr:rowOff>1199198</xdr:rowOff>
    </xdr:to>
    <xdr:pic>
      <xdr:nvPicPr>
        <xdr:cNvPr id="12" name="Imagen 11"/>
        <xdr:cNvPicPr/>
      </xdr:nvPicPr>
      <xdr:blipFill>
        <a:blip xmlns:r="http://schemas.openxmlformats.org/officeDocument/2006/relationships" r:embed="rId11"/>
        <a:stretch>
          <a:fillRect/>
        </a:stretch>
      </xdr:blipFill>
      <xdr:spPr>
        <a:xfrm>
          <a:off x="833438" y="21923376"/>
          <a:ext cx="863600" cy="1096010"/>
        </a:xfrm>
        <a:prstGeom prst="rect">
          <a:avLst/>
        </a:prstGeom>
      </xdr:spPr>
    </xdr:pic>
    <xdr:clientData/>
  </xdr:twoCellAnchor>
  <xdr:twoCellAnchor editAs="oneCell">
    <xdr:from>
      <xdr:col>1</xdr:col>
      <xdr:colOff>47625</xdr:colOff>
      <xdr:row>34</xdr:row>
      <xdr:rowOff>63500</xdr:rowOff>
    </xdr:from>
    <xdr:to>
      <xdr:col>1</xdr:col>
      <xdr:colOff>1609725</xdr:colOff>
      <xdr:row>34</xdr:row>
      <xdr:rowOff>1803400</xdr:rowOff>
    </xdr:to>
    <xdr:pic>
      <xdr:nvPicPr>
        <xdr:cNvPr id="13" name="Imagen 12"/>
        <xdr:cNvPicPr/>
      </xdr:nvPicPr>
      <xdr:blipFill>
        <a:blip xmlns:r="http://schemas.openxmlformats.org/officeDocument/2006/relationships" r:embed="rId12"/>
        <a:stretch>
          <a:fillRect/>
        </a:stretch>
      </xdr:blipFill>
      <xdr:spPr>
        <a:xfrm>
          <a:off x="722313" y="23114000"/>
          <a:ext cx="1562100" cy="1739900"/>
        </a:xfrm>
        <a:prstGeom prst="rect">
          <a:avLst/>
        </a:prstGeom>
      </xdr:spPr>
    </xdr:pic>
    <xdr:clientData/>
  </xdr:twoCellAnchor>
  <xdr:twoCellAnchor editAs="oneCell">
    <xdr:from>
      <xdr:col>1</xdr:col>
      <xdr:colOff>206375</xdr:colOff>
      <xdr:row>35</xdr:row>
      <xdr:rowOff>39687</xdr:rowOff>
    </xdr:from>
    <xdr:to>
      <xdr:col>1</xdr:col>
      <xdr:colOff>1190625</xdr:colOff>
      <xdr:row>35</xdr:row>
      <xdr:rowOff>1333499</xdr:rowOff>
    </xdr:to>
    <xdr:pic>
      <xdr:nvPicPr>
        <xdr:cNvPr id="14" name="Imagen 13"/>
        <xdr:cNvPicPr/>
      </xdr:nvPicPr>
      <xdr:blipFill>
        <a:blip xmlns:r="http://schemas.openxmlformats.org/officeDocument/2006/relationships" r:embed="rId13"/>
        <a:stretch>
          <a:fillRect/>
        </a:stretch>
      </xdr:blipFill>
      <xdr:spPr>
        <a:xfrm>
          <a:off x="881063" y="24987250"/>
          <a:ext cx="984250" cy="1293812"/>
        </a:xfrm>
        <a:prstGeom prst="rect">
          <a:avLst/>
        </a:prstGeom>
      </xdr:spPr>
    </xdr:pic>
    <xdr:clientData/>
  </xdr:twoCellAnchor>
  <xdr:twoCellAnchor editAs="oneCell">
    <xdr:from>
      <xdr:col>1</xdr:col>
      <xdr:colOff>103188</xdr:colOff>
      <xdr:row>36</xdr:row>
      <xdr:rowOff>0</xdr:rowOff>
    </xdr:from>
    <xdr:to>
      <xdr:col>1</xdr:col>
      <xdr:colOff>1601788</xdr:colOff>
      <xdr:row>36</xdr:row>
      <xdr:rowOff>1701800</xdr:rowOff>
    </xdr:to>
    <xdr:pic>
      <xdr:nvPicPr>
        <xdr:cNvPr id="15" name="Imagen 14"/>
        <xdr:cNvPicPr/>
      </xdr:nvPicPr>
      <xdr:blipFill>
        <a:blip xmlns:r="http://schemas.openxmlformats.org/officeDocument/2006/relationships" r:embed="rId14"/>
        <a:stretch>
          <a:fillRect/>
        </a:stretch>
      </xdr:blipFill>
      <xdr:spPr>
        <a:xfrm>
          <a:off x="777876" y="25217438"/>
          <a:ext cx="1498600" cy="1701800"/>
        </a:xfrm>
        <a:prstGeom prst="rect">
          <a:avLst/>
        </a:prstGeom>
      </xdr:spPr>
    </xdr:pic>
    <xdr:clientData/>
  </xdr:twoCellAnchor>
  <xdr:twoCellAnchor editAs="oneCell">
    <xdr:from>
      <xdr:col>1</xdr:col>
      <xdr:colOff>87313</xdr:colOff>
      <xdr:row>38</xdr:row>
      <xdr:rowOff>47625</xdr:rowOff>
    </xdr:from>
    <xdr:to>
      <xdr:col>1</xdr:col>
      <xdr:colOff>1560513</xdr:colOff>
      <xdr:row>38</xdr:row>
      <xdr:rowOff>1660525</xdr:rowOff>
    </xdr:to>
    <xdr:pic>
      <xdr:nvPicPr>
        <xdr:cNvPr id="16" name="Imagen 15"/>
        <xdr:cNvPicPr/>
      </xdr:nvPicPr>
      <xdr:blipFill>
        <a:blip xmlns:r="http://schemas.openxmlformats.org/officeDocument/2006/relationships" r:embed="rId15"/>
        <a:stretch>
          <a:fillRect/>
        </a:stretch>
      </xdr:blipFill>
      <xdr:spPr>
        <a:xfrm>
          <a:off x="762001" y="28400375"/>
          <a:ext cx="1473200" cy="1612900"/>
        </a:xfrm>
        <a:prstGeom prst="rect">
          <a:avLst/>
        </a:prstGeom>
      </xdr:spPr>
    </xdr:pic>
    <xdr:clientData/>
  </xdr:twoCellAnchor>
  <xdr:twoCellAnchor editAs="oneCell">
    <xdr:from>
      <xdr:col>1</xdr:col>
      <xdr:colOff>174625</xdr:colOff>
      <xdr:row>39</xdr:row>
      <xdr:rowOff>71438</xdr:rowOff>
    </xdr:from>
    <xdr:to>
      <xdr:col>1</xdr:col>
      <xdr:colOff>1135062</xdr:colOff>
      <xdr:row>39</xdr:row>
      <xdr:rowOff>1087438</xdr:rowOff>
    </xdr:to>
    <xdr:pic>
      <xdr:nvPicPr>
        <xdr:cNvPr id="17" name="Imagen 16"/>
        <xdr:cNvPicPr/>
      </xdr:nvPicPr>
      <xdr:blipFill>
        <a:blip xmlns:r="http://schemas.openxmlformats.org/officeDocument/2006/relationships" r:embed="rId16"/>
        <a:stretch>
          <a:fillRect/>
        </a:stretch>
      </xdr:blipFill>
      <xdr:spPr>
        <a:xfrm>
          <a:off x="849313" y="30146626"/>
          <a:ext cx="960437" cy="1016000"/>
        </a:xfrm>
        <a:prstGeom prst="rect">
          <a:avLst/>
        </a:prstGeom>
      </xdr:spPr>
    </xdr:pic>
    <xdr:clientData/>
  </xdr:twoCellAnchor>
  <xdr:twoCellAnchor editAs="oneCell">
    <xdr:from>
      <xdr:col>1</xdr:col>
      <xdr:colOff>142875</xdr:colOff>
      <xdr:row>45</xdr:row>
      <xdr:rowOff>31750</xdr:rowOff>
    </xdr:from>
    <xdr:to>
      <xdr:col>1</xdr:col>
      <xdr:colOff>1357312</xdr:colOff>
      <xdr:row>45</xdr:row>
      <xdr:rowOff>1127125</xdr:rowOff>
    </xdr:to>
    <xdr:pic>
      <xdr:nvPicPr>
        <xdr:cNvPr id="18" name="Imagen 17"/>
        <xdr:cNvPicPr/>
      </xdr:nvPicPr>
      <xdr:blipFill>
        <a:blip xmlns:r="http://schemas.openxmlformats.org/officeDocument/2006/relationships" r:embed="rId17"/>
        <a:stretch>
          <a:fillRect/>
        </a:stretch>
      </xdr:blipFill>
      <xdr:spPr>
        <a:xfrm>
          <a:off x="817563" y="32250063"/>
          <a:ext cx="1214437" cy="1095375"/>
        </a:xfrm>
        <a:prstGeom prst="rect">
          <a:avLst/>
        </a:prstGeom>
      </xdr:spPr>
    </xdr:pic>
    <xdr:clientData/>
  </xdr:twoCellAnchor>
  <xdr:twoCellAnchor editAs="oneCell">
    <xdr:from>
      <xdr:col>1</xdr:col>
      <xdr:colOff>111125</xdr:colOff>
      <xdr:row>46</xdr:row>
      <xdr:rowOff>23813</xdr:rowOff>
    </xdr:from>
    <xdr:to>
      <xdr:col>1</xdr:col>
      <xdr:colOff>1262062</xdr:colOff>
      <xdr:row>46</xdr:row>
      <xdr:rowOff>1246188</xdr:rowOff>
    </xdr:to>
    <xdr:pic>
      <xdr:nvPicPr>
        <xdr:cNvPr id="19" name="Imagen 18"/>
        <xdr:cNvPicPr/>
      </xdr:nvPicPr>
      <xdr:blipFill>
        <a:blip xmlns:r="http://schemas.openxmlformats.org/officeDocument/2006/relationships" r:embed="rId18"/>
        <a:stretch>
          <a:fillRect/>
        </a:stretch>
      </xdr:blipFill>
      <xdr:spPr>
        <a:xfrm>
          <a:off x="785813" y="33401001"/>
          <a:ext cx="1150937" cy="1222375"/>
        </a:xfrm>
        <a:prstGeom prst="rect">
          <a:avLst/>
        </a:prstGeom>
      </xdr:spPr>
    </xdr:pic>
    <xdr:clientData/>
  </xdr:twoCellAnchor>
  <xdr:twoCellAnchor editAs="oneCell">
    <xdr:from>
      <xdr:col>1</xdr:col>
      <xdr:colOff>166687</xdr:colOff>
      <xdr:row>47</xdr:row>
      <xdr:rowOff>55562</xdr:rowOff>
    </xdr:from>
    <xdr:to>
      <xdr:col>1</xdr:col>
      <xdr:colOff>1381124</xdr:colOff>
      <xdr:row>47</xdr:row>
      <xdr:rowOff>1341437</xdr:rowOff>
    </xdr:to>
    <xdr:pic>
      <xdr:nvPicPr>
        <xdr:cNvPr id="20" name="Imagen 19"/>
        <xdr:cNvPicPr/>
      </xdr:nvPicPr>
      <xdr:blipFill>
        <a:blip xmlns:r="http://schemas.openxmlformats.org/officeDocument/2006/relationships" r:embed="rId19"/>
        <a:stretch>
          <a:fillRect/>
        </a:stretch>
      </xdr:blipFill>
      <xdr:spPr>
        <a:xfrm>
          <a:off x="841375" y="34750375"/>
          <a:ext cx="1214437" cy="1285875"/>
        </a:xfrm>
        <a:prstGeom prst="rect">
          <a:avLst/>
        </a:prstGeom>
      </xdr:spPr>
    </xdr:pic>
    <xdr:clientData/>
  </xdr:twoCellAnchor>
  <xdr:twoCellAnchor editAs="oneCell">
    <xdr:from>
      <xdr:col>1</xdr:col>
      <xdr:colOff>134938</xdr:colOff>
      <xdr:row>50</xdr:row>
      <xdr:rowOff>39687</xdr:rowOff>
    </xdr:from>
    <xdr:to>
      <xdr:col>1</xdr:col>
      <xdr:colOff>1143000</xdr:colOff>
      <xdr:row>50</xdr:row>
      <xdr:rowOff>1031874</xdr:rowOff>
    </xdr:to>
    <xdr:pic>
      <xdr:nvPicPr>
        <xdr:cNvPr id="21" name="Imagen 20"/>
        <xdr:cNvPicPr/>
      </xdr:nvPicPr>
      <xdr:blipFill>
        <a:blip xmlns:r="http://schemas.openxmlformats.org/officeDocument/2006/relationships" r:embed="rId20"/>
        <a:stretch>
          <a:fillRect/>
        </a:stretch>
      </xdr:blipFill>
      <xdr:spPr>
        <a:xfrm>
          <a:off x="809626" y="36528375"/>
          <a:ext cx="1008062" cy="992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ulaplaneta.planetasaber.com/encyclopedia/default.asp?idpack=8&amp;idpil=000KWX01&amp;ruta=Buscador" TargetMode="External"/><Relationship Id="rId2" Type="http://schemas.openxmlformats.org/officeDocument/2006/relationships/hyperlink" Target="http://aulaplaneta.planetasaber.com/encyclopedia/default.asp?idpack=8&amp;idpil=000L9701&amp;ruta=Buscador" TargetMode="External"/><Relationship Id="rId1" Type="http://schemas.openxmlformats.org/officeDocument/2006/relationships/hyperlink" Target="http://www.shutterstock.com/cat.mhtml?searchterm=cortina%20de%20hierro&amp;autocomplete_id=142972510085113220000&amp;language=es&amp;lang=es&amp;search_source=&amp;safesearch=1&amp;version=llv1&amp;media_type=&amp;page=1&amp;inline=237232840"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70" activePane="bottomLeft" state="frozen"/>
      <selection pane="bottomLeft" activeCell="C59" sqref="C59"/>
    </sheetView>
  </sheetViews>
  <sheetFormatPr baseColWidth="10" defaultColWidth="10.88671875" defaultRowHeight="13.5"/>
  <cols>
    <col min="1" max="1" width="7.88671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36"/>
      <c r="I1" s="36"/>
      <c r="J1" s="15"/>
      <c r="K1" s="15"/>
    </row>
    <row r="2" spans="1:16" ht="15.75">
      <c r="A2" s="1"/>
      <c r="B2" s="3" t="s">
        <v>129</v>
      </c>
      <c r="C2" s="70" t="s">
        <v>23</v>
      </c>
      <c r="D2" s="71"/>
      <c r="F2" s="63" t="s">
        <v>0</v>
      </c>
      <c r="G2" s="64"/>
      <c r="H2" s="36"/>
      <c r="I2" s="36"/>
      <c r="J2" s="15"/>
    </row>
    <row r="3" spans="1:16" ht="15.75">
      <c r="A3" s="1"/>
      <c r="B3" s="4" t="s">
        <v>8</v>
      </c>
      <c r="C3" s="72">
        <v>10</v>
      </c>
      <c r="D3" s="73"/>
      <c r="F3" s="65">
        <v>42186</v>
      </c>
      <c r="G3" s="66"/>
      <c r="H3" s="36"/>
      <c r="I3" s="36"/>
      <c r="J3" s="15"/>
    </row>
    <row r="4" spans="1:16" ht="16.5">
      <c r="A4" s="1"/>
      <c r="B4" s="4" t="s">
        <v>54</v>
      </c>
      <c r="C4" s="74" t="s">
        <v>145</v>
      </c>
      <c r="D4" s="73"/>
      <c r="E4" s="5"/>
      <c r="F4" s="35" t="s">
        <v>55</v>
      </c>
      <c r="G4" s="34"/>
      <c r="H4" s="36"/>
      <c r="I4" s="36"/>
      <c r="J4" s="15"/>
      <c r="K4" s="15"/>
    </row>
    <row r="5" spans="1:16" ht="16.5" thickBot="1">
      <c r="A5" s="1"/>
      <c r="B5" s="6" t="s">
        <v>1</v>
      </c>
      <c r="C5" s="75" t="s">
        <v>146</v>
      </c>
      <c r="D5" s="76"/>
      <c r="E5" s="5"/>
      <c r="F5" s="33" t="str">
        <f>IF(G4="Recurso","Motor del recurso","")</f>
        <v/>
      </c>
      <c r="G5" s="33"/>
      <c r="H5" s="36"/>
      <c r="I5" s="56"/>
      <c r="J5" s="15"/>
      <c r="K5" s="15"/>
    </row>
    <row r="6" spans="1:16" ht="16.5" thickBot="1">
      <c r="A6" s="1"/>
      <c r="B6" s="1"/>
      <c r="C6" s="1"/>
      <c r="D6" s="1"/>
      <c r="E6" s="7"/>
      <c r="F6" s="1"/>
      <c r="G6" s="1"/>
      <c r="H6" s="36"/>
      <c r="I6" s="36"/>
      <c r="J6" s="15"/>
      <c r="K6" s="15"/>
    </row>
    <row r="7" spans="1:16" ht="15" customHeight="1">
      <c r="A7" s="1"/>
      <c r="B7" s="20" t="s">
        <v>40</v>
      </c>
      <c r="C7" s="59" t="s">
        <v>147</v>
      </c>
      <c r="D7" s="19" t="s">
        <v>39</v>
      </c>
      <c r="F7" s="1"/>
      <c r="G7" s="1"/>
      <c r="H7" s="1"/>
      <c r="I7" s="1"/>
      <c r="J7" s="15"/>
      <c r="K7" s="15"/>
    </row>
    <row r="8" spans="1:16" s="8" customFormat="1" ht="16.5" thickBot="1">
      <c r="A8" s="9"/>
      <c r="B8" s="9"/>
      <c r="C8" s="9"/>
      <c r="D8" s="10"/>
      <c r="E8" s="10"/>
      <c r="F8" s="67" t="s">
        <v>62</v>
      </c>
      <c r="G8" s="68"/>
      <c r="H8" s="68"/>
      <c r="I8" s="69"/>
      <c r="J8" s="17"/>
      <c r="K8" s="11"/>
      <c r="L8" s="2"/>
      <c r="M8" s="2"/>
      <c r="N8" s="2"/>
      <c r="O8" s="2"/>
      <c r="P8" s="2"/>
    </row>
    <row r="9" spans="1:16" ht="25.5">
      <c r="A9" s="112" t="s">
        <v>2</v>
      </c>
      <c r="B9" s="113" t="s">
        <v>9</v>
      </c>
      <c r="C9" s="114" t="s">
        <v>3</v>
      </c>
      <c r="D9" s="114" t="s">
        <v>4</v>
      </c>
      <c r="E9" s="114" t="s">
        <v>5</v>
      </c>
      <c r="F9" s="115" t="s">
        <v>61</v>
      </c>
      <c r="G9" s="115" t="s">
        <v>59</v>
      </c>
      <c r="H9" s="115" t="s">
        <v>60</v>
      </c>
      <c r="I9" s="115" t="s">
        <v>121</v>
      </c>
      <c r="J9" s="113" t="s">
        <v>6</v>
      </c>
      <c r="K9" s="116" t="s">
        <v>7</v>
      </c>
    </row>
    <row r="10" spans="1:16" s="100" customFormat="1" ht="90" customHeight="1">
      <c r="A10" s="95" t="s">
        <v>148</v>
      </c>
      <c r="B10" s="120"/>
      <c r="C10" s="96"/>
      <c r="D10" s="97"/>
      <c r="E10" s="97"/>
      <c r="F10" s="121"/>
      <c r="G10" s="98"/>
      <c r="H10" s="98"/>
      <c r="I10" s="98"/>
      <c r="J10" s="122"/>
      <c r="K10" s="99"/>
    </row>
    <row r="11" spans="1:16" s="100" customFormat="1" ht="94.5" customHeight="1">
      <c r="A11" s="95" t="s">
        <v>149</v>
      </c>
      <c r="B11" s="123"/>
      <c r="C11" s="96"/>
      <c r="D11" s="97"/>
      <c r="E11" s="97"/>
      <c r="F11" s="121"/>
      <c r="G11" s="98"/>
      <c r="H11" s="98"/>
      <c r="I11" s="98"/>
      <c r="J11" s="122"/>
    </row>
    <row r="12" spans="1:16" s="100" customFormat="1" ht="87.75" customHeight="1">
      <c r="A12" s="95" t="s">
        <v>150</v>
      </c>
      <c r="B12" s="124"/>
      <c r="C12" s="96"/>
      <c r="D12" s="97"/>
      <c r="E12" s="97"/>
      <c r="F12" s="121"/>
      <c r="G12" s="98"/>
      <c r="H12" s="98"/>
      <c r="I12" s="98"/>
      <c r="J12" s="122"/>
      <c r="K12" s="99"/>
    </row>
    <row r="13" spans="1:16" s="100" customFormat="1" ht="96.75" customHeight="1">
      <c r="A13" s="95" t="s">
        <v>151</v>
      </c>
      <c r="B13" s="101"/>
      <c r="C13" s="96"/>
      <c r="D13" s="97"/>
      <c r="E13" s="97"/>
      <c r="F13" s="121"/>
      <c r="G13" s="98"/>
      <c r="H13" s="98"/>
      <c r="I13" s="98"/>
      <c r="J13" s="122"/>
      <c r="K13" s="99"/>
    </row>
    <row r="14" spans="1:16" s="100" customFormat="1" ht="16.5" thickBot="1">
      <c r="A14" s="129" t="s">
        <v>152</v>
      </c>
      <c r="B14" s="60" t="s">
        <v>174</v>
      </c>
      <c r="C14" s="130"/>
      <c r="D14" s="97" t="s">
        <v>166</v>
      </c>
      <c r="E14" s="97" t="s">
        <v>167</v>
      </c>
      <c r="F14" s="121"/>
      <c r="G14" s="98"/>
      <c r="H14" s="98"/>
      <c r="I14" s="98"/>
      <c r="J14" s="62" t="s">
        <v>175</v>
      </c>
      <c r="K14" s="99"/>
    </row>
    <row r="15" spans="1:16" s="100" customFormat="1" ht="18.75" customHeight="1" thickBot="1">
      <c r="A15" s="95" t="s">
        <v>153</v>
      </c>
      <c r="B15" s="131" t="s">
        <v>176</v>
      </c>
      <c r="C15" s="96"/>
      <c r="D15" s="97" t="s">
        <v>166</v>
      </c>
      <c r="E15" s="97" t="s">
        <v>167</v>
      </c>
      <c r="F15" s="121"/>
      <c r="G15" s="98"/>
      <c r="H15" s="98"/>
      <c r="I15" s="98"/>
      <c r="J15" s="127" t="s">
        <v>177</v>
      </c>
      <c r="K15" s="102"/>
    </row>
    <row r="16" spans="1:16" s="100" customFormat="1" ht="15.75" customHeight="1" thickBot="1">
      <c r="A16" s="95" t="s">
        <v>154</v>
      </c>
      <c r="B16" s="131" t="s">
        <v>178</v>
      </c>
      <c r="C16" s="96"/>
      <c r="D16" s="97" t="s">
        <v>166</v>
      </c>
      <c r="E16" s="97" t="s">
        <v>167</v>
      </c>
      <c r="F16" s="121"/>
      <c r="G16" s="98"/>
      <c r="H16" s="98"/>
      <c r="I16" s="98"/>
      <c r="J16" s="127" t="s">
        <v>179</v>
      </c>
      <c r="K16" s="103"/>
    </row>
    <row r="17" spans="1:11" s="100" customFormat="1" ht="15.75">
      <c r="A17" s="95" t="s">
        <v>155</v>
      </c>
      <c r="B17" s="131" t="s">
        <v>182</v>
      </c>
      <c r="C17" s="96"/>
      <c r="D17" s="97" t="s">
        <v>166</v>
      </c>
      <c r="E17" s="97" t="s">
        <v>167</v>
      </c>
      <c r="F17" s="121"/>
      <c r="G17" s="98"/>
      <c r="H17" s="98"/>
      <c r="I17" s="98"/>
      <c r="J17" s="62" t="s">
        <v>180</v>
      </c>
      <c r="K17" s="102"/>
    </row>
    <row r="18" spans="1:11" s="100" customFormat="1" ht="15.75">
      <c r="A18" s="95" t="s">
        <v>156</v>
      </c>
      <c r="B18" s="131" t="s">
        <v>181</v>
      </c>
      <c r="C18" s="96"/>
      <c r="D18" s="97" t="s">
        <v>166</v>
      </c>
      <c r="E18" s="97" t="s">
        <v>167</v>
      </c>
      <c r="F18" s="121"/>
      <c r="G18" s="98"/>
      <c r="H18" s="98"/>
      <c r="I18" s="98"/>
      <c r="J18" s="62" t="s">
        <v>183</v>
      </c>
      <c r="K18" s="102"/>
    </row>
    <row r="19" spans="1:11" s="100" customFormat="1" ht="16.5">
      <c r="A19" s="95" t="s">
        <v>157</v>
      </c>
      <c r="B19" s="131" t="s">
        <v>184</v>
      </c>
      <c r="C19" s="96"/>
      <c r="D19" s="97" t="s">
        <v>166</v>
      </c>
      <c r="E19" s="97" t="s">
        <v>167</v>
      </c>
      <c r="F19" s="121"/>
      <c r="G19" s="98"/>
      <c r="H19" s="98"/>
      <c r="I19" s="98"/>
      <c r="J19" s="62" t="s">
        <v>185</v>
      </c>
      <c r="K19" s="103"/>
    </row>
    <row r="20" spans="1:11" s="100" customFormat="1" ht="133.5" customHeight="1">
      <c r="A20" s="95" t="s">
        <v>158</v>
      </c>
      <c r="B20" s="123"/>
      <c r="C20" s="96"/>
      <c r="D20" s="97"/>
      <c r="E20" s="97"/>
      <c r="F20" s="121"/>
      <c r="G20" s="98"/>
      <c r="H20" s="98"/>
      <c r="I20" s="98"/>
      <c r="J20" s="122"/>
      <c r="K20" s="102"/>
    </row>
    <row r="21" spans="1:11" s="100" customFormat="1" ht="143.25" customHeight="1">
      <c r="A21" s="95" t="s">
        <v>159</v>
      </c>
      <c r="B21" s="125"/>
      <c r="C21" s="96"/>
      <c r="D21" s="97"/>
      <c r="E21" s="97"/>
      <c r="F21" s="121"/>
      <c r="G21" s="98"/>
      <c r="H21" s="98"/>
      <c r="I21" s="98"/>
      <c r="J21" s="122"/>
      <c r="K21" s="102"/>
    </row>
    <row r="22" spans="1:11" s="100" customFormat="1" ht="15.75">
      <c r="A22" s="95" t="s">
        <v>98</v>
      </c>
      <c r="B22" s="62" t="s">
        <v>186</v>
      </c>
      <c r="C22" s="96"/>
      <c r="D22" s="97" t="s">
        <v>166</v>
      </c>
      <c r="E22" s="97" t="s">
        <v>167</v>
      </c>
      <c r="F22" s="121"/>
      <c r="G22" s="98"/>
      <c r="H22" s="98"/>
      <c r="I22" s="98"/>
      <c r="J22" s="61" t="s">
        <v>187</v>
      </c>
      <c r="K22" s="104"/>
    </row>
    <row r="23" spans="1:11" s="100" customFormat="1" ht="156.75" customHeight="1">
      <c r="A23" s="95" t="s">
        <v>160</v>
      </c>
      <c r="B23" s="123"/>
      <c r="C23" s="96"/>
      <c r="D23" s="97"/>
      <c r="E23" s="97"/>
      <c r="F23" s="121"/>
      <c r="G23" s="98"/>
      <c r="H23" s="98"/>
      <c r="I23" s="98"/>
      <c r="J23" s="122"/>
      <c r="K23" s="99"/>
    </row>
    <row r="24" spans="1:11" s="100" customFormat="1" ht="15.75">
      <c r="A24" s="95" t="s">
        <v>161</v>
      </c>
      <c r="B24" s="61" t="s">
        <v>188</v>
      </c>
      <c r="C24" s="96"/>
      <c r="D24" s="97" t="s">
        <v>166</v>
      </c>
      <c r="E24" s="97" t="s">
        <v>167</v>
      </c>
      <c r="F24" s="121"/>
      <c r="G24" s="98"/>
      <c r="H24" s="98"/>
      <c r="I24" s="98"/>
      <c r="J24" s="122"/>
    </row>
    <row r="25" spans="1:11" s="100" customFormat="1" ht="141.75" customHeight="1">
      <c r="A25" s="95" t="s">
        <v>162</v>
      </c>
      <c r="B25" s="123"/>
      <c r="C25" s="96"/>
      <c r="D25" s="97"/>
      <c r="E25" s="97"/>
      <c r="F25" s="121"/>
      <c r="G25" s="98"/>
      <c r="H25" s="98"/>
      <c r="I25" s="98"/>
      <c r="J25" s="122"/>
      <c r="K25" s="99"/>
    </row>
    <row r="26" spans="1:11" s="100" customFormat="1" ht="15.75">
      <c r="A26" s="95" t="s">
        <v>163</v>
      </c>
      <c r="B26" s="132" t="s">
        <v>189</v>
      </c>
      <c r="C26" s="96"/>
      <c r="D26" s="97" t="s">
        <v>166</v>
      </c>
      <c r="E26" s="97" t="s">
        <v>167</v>
      </c>
      <c r="F26" s="121"/>
      <c r="G26" s="98"/>
      <c r="H26" s="98"/>
      <c r="I26" s="98"/>
      <c r="J26" s="122"/>
      <c r="K26" s="99"/>
    </row>
    <row r="27" spans="1:11" s="100" customFormat="1" ht="15.75">
      <c r="A27" s="95" t="s">
        <v>164</v>
      </c>
      <c r="B27" s="132" t="s">
        <v>190</v>
      </c>
      <c r="C27" s="96"/>
      <c r="D27" s="97" t="s">
        <v>166</v>
      </c>
      <c r="E27" s="97" t="s">
        <v>167</v>
      </c>
      <c r="F27" s="121"/>
      <c r="G27" s="98"/>
      <c r="H27" s="98"/>
      <c r="I27" s="98"/>
      <c r="J27" s="61" t="s">
        <v>191</v>
      </c>
      <c r="K27" s="99"/>
    </row>
    <row r="28" spans="1:11" s="100" customFormat="1" ht="15.75">
      <c r="A28" s="95" t="s">
        <v>165</v>
      </c>
      <c r="B28" s="132" t="s">
        <v>192</v>
      </c>
      <c r="C28" s="96"/>
      <c r="D28" s="97" t="s">
        <v>166</v>
      </c>
      <c r="E28" s="97" t="s">
        <v>167</v>
      </c>
      <c r="F28" s="121"/>
      <c r="G28" s="98"/>
      <c r="H28" s="98"/>
      <c r="I28" s="98"/>
      <c r="J28" s="61" t="s">
        <v>193</v>
      </c>
      <c r="K28" s="99"/>
    </row>
    <row r="29" spans="1:11" s="100" customFormat="1" ht="15.75">
      <c r="A29" s="95" t="s">
        <v>168</v>
      </c>
      <c r="B29" s="132" t="s">
        <v>194</v>
      </c>
      <c r="C29" s="96"/>
      <c r="D29" s="97" t="s">
        <v>166</v>
      </c>
      <c r="E29" s="97" t="s">
        <v>167</v>
      </c>
      <c r="F29" s="121"/>
      <c r="G29" s="98"/>
      <c r="H29" s="98"/>
      <c r="I29" s="98"/>
      <c r="J29" s="122"/>
      <c r="K29" s="99"/>
    </row>
    <row r="30" spans="1:11" s="100" customFormat="1" ht="149.25" customHeight="1">
      <c r="A30" s="95" t="s">
        <v>169</v>
      </c>
      <c r="B30" s="123"/>
      <c r="C30" s="96"/>
      <c r="D30" s="97"/>
      <c r="E30" s="97"/>
      <c r="F30" s="121"/>
      <c r="G30" s="98"/>
      <c r="H30" s="98"/>
      <c r="I30" s="98"/>
      <c r="J30" s="122"/>
      <c r="K30" s="99"/>
    </row>
    <row r="31" spans="1:11" s="100" customFormat="1" ht="146.25" customHeight="1">
      <c r="A31" s="95" t="s">
        <v>170</v>
      </c>
      <c r="B31" s="105"/>
      <c r="C31" s="96"/>
      <c r="D31" s="97"/>
      <c r="E31" s="97"/>
      <c r="F31" s="126"/>
      <c r="G31" s="98"/>
      <c r="H31" s="98"/>
      <c r="I31" s="98"/>
      <c r="J31" s="122"/>
      <c r="K31" s="99"/>
    </row>
    <row r="32" spans="1:11" s="100" customFormat="1" ht="15.75">
      <c r="A32" s="95" t="s">
        <v>171</v>
      </c>
      <c r="B32" s="131" t="s">
        <v>195</v>
      </c>
      <c r="C32" s="96"/>
      <c r="D32" s="97" t="s">
        <v>166</v>
      </c>
      <c r="E32" s="97" t="s">
        <v>167</v>
      </c>
      <c r="F32" s="121"/>
      <c r="G32" s="98"/>
      <c r="H32" s="98"/>
      <c r="I32" s="98"/>
      <c r="J32" s="62" t="s">
        <v>196</v>
      </c>
      <c r="K32" s="99"/>
    </row>
    <row r="33" spans="1:11" s="100" customFormat="1" ht="15.75">
      <c r="A33" s="95" t="s">
        <v>197</v>
      </c>
      <c r="B33" s="132" t="s">
        <v>198</v>
      </c>
      <c r="C33" s="96"/>
      <c r="D33" s="97" t="s">
        <v>166</v>
      </c>
      <c r="E33" s="97" t="s">
        <v>167</v>
      </c>
      <c r="F33" s="98"/>
      <c r="G33" s="98"/>
      <c r="H33" s="98"/>
      <c r="I33" s="98"/>
      <c r="J33" s="99"/>
      <c r="K33" s="99"/>
    </row>
    <row r="34" spans="1:11" s="100" customFormat="1" ht="96.75" customHeight="1">
      <c r="A34" s="95" t="s">
        <v>199</v>
      </c>
      <c r="B34" s="106"/>
      <c r="C34" s="96"/>
      <c r="D34" s="97"/>
      <c r="E34" s="97"/>
      <c r="F34" s="98"/>
      <c r="G34" s="98"/>
      <c r="H34" s="98"/>
      <c r="I34" s="98"/>
      <c r="J34" s="99"/>
      <c r="K34" s="99"/>
    </row>
    <row r="35" spans="1:11" s="100" customFormat="1" ht="149.25" customHeight="1">
      <c r="A35" s="95" t="s">
        <v>200</v>
      </c>
      <c r="B35" s="107"/>
      <c r="C35" s="96"/>
      <c r="D35" s="97"/>
      <c r="E35" s="97"/>
      <c r="F35" s="98"/>
      <c r="G35" s="98"/>
      <c r="H35" s="98"/>
      <c r="I35" s="98"/>
      <c r="J35" s="98"/>
    </row>
    <row r="36" spans="1:11" s="100" customFormat="1" ht="109.5" customHeight="1">
      <c r="A36" s="95" t="s">
        <v>201</v>
      </c>
      <c r="B36" s="108"/>
      <c r="C36" s="96"/>
      <c r="D36" s="97"/>
      <c r="E36" s="97"/>
      <c r="F36" s="98"/>
      <c r="G36" s="98"/>
      <c r="H36" s="98"/>
      <c r="I36" s="98"/>
      <c r="J36" s="98"/>
    </row>
    <row r="37" spans="1:11" s="100" customFormat="1" ht="143.25" customHeight="1">
      <c r="A37" s="95" t="s">
        <v>202</v>
      </c>
      <c r="B37" s="107"/>
      <c r="C37" s="96"/>
      <c r="D37" s="97"/>
      <c r="E37" s="97"/>
      <c r="F37" s="98"/>
      <c r="G37" s="98"/>
      <c r="H37" s="98"/>
      <c r="I37" s="98"/>
      <c r="J37" s="109"/>
    </row>
    <row r="38" spans="1:11" s="100" customFormat="1" ht="15.75">
      <c r="A38" s="95" t="s">
        <v>203</v>
      </c>
      <c r="B38" s="61" t="s">
        <v>204</v>
      </c>
      <c r="C38" s="96"/>
      <c r="D38" s="97" t="s">
        <v>166</v>
      </c>
      <c r="E38" s="97" t="s">
        <v>167</v>
      </c>
      <c r="F38" s="98"/>
      <c r="G38" s="98"/>
      <c r="H38" s="98"/>
      <c r="I38" s="98"/>
      <c r="J38" s="110"/>
    </row>
    <row r="39" spans="1:11" s="100" customFormat="1" ht="135.75" customHeight="1">
      <c r="A39" s="95" t="s">
        <v>205</v>
      </c>
      <c r="B39" s="107"/>
      <c r="C39" s="96"/>
      <c r="D39" s="97"/>
      <c r="E39" s="97"/>
      <c r="F39" s="98"/>
      <c r="G39" s="98"/>
      <c r="H39" s="98"/>
      <c r="I39" s="98"/>
      <c r="J39" s="98"/>
    </row>
    <row r="40" spans="1:11" s="100" customFormat="1" ht="90.75" customHeight="1">
      <c r="A40" s="95" t="s">
        <v>206</v>
      </c>
      <c r="B40" s="107"/>
      <c r="C40" s="107"/>
      <c r="D40" s="98"/>
      <c r="E40" s="97"/>
      <c r="F40" s="98"/>
      <c r="G40" s="98"/>
      <c r="H40" s="98"/>
      <c r="I40" s="98"/>
      <c r="J40" s="98"/>
    </row>
    <row r="41" spans="1:11" s="100" customFormat="1" ht="15.75">
      <c r="A41" s="95" t="s">
        <v>172</v>
      </c>
      <c r="B41" s="132" t="s">
        <v>207</v>
      </c>
      <c r="C41" s="107"/>
      <c r="D41" s="98" t="s">
        <v>166</v>
      </c>
      <c r="E41" s="98" t="s">
        <v>167</v>
      </c>
      <c r="F41" s="98"/>
      <c r="G41" s="98"/>
      <c r="H41" s="98"/>
      <c r="I41" s="98"/>
      <c r="J41" s="61" t="s">
        <v>208</v>
      </c>
    </row>
    <row r="42" spans="1:11" s="100" customFormat="1" ht="15.75">
      <c r="A42" s="95" t="s">
        <v>173</v>
      </c>
      <c r="B42" s="131" t="s">
        <v>209</v>
      </c>
      <c r="C42" s="107"/>
      <c r="D42" s="98" t="s">
        <v>166</v>
      </c>
      <c r="E42" s="98" t="s">
        <v>167</v>
      </c>
      <c r="F42" s="98"/>
      <c r="G42" s="98"/>
      <c r="H42" s="98"/>
      <c r="I42" s="98"/>
      <c r="J42" s="62" t="s">
        <v>210</v>
      </c>
    </row>
    <row r="43" spans="1:11" s="100" customFormat="1" ht="15.75">
      <c r="A43" s="95" t="s">
        <v>211</v>
      </c>
      <c r="B43" s="133" t="s">
        <v>212</v>
      </c>
      <c r="C43" s="107"/>
      <c r="D43" s="97" t="s">
        <v>166</v>
      </c>
      <c r="E43" s="97" t="s">
        <v>167</v>
      </c>
      <c r="F43" s="98"/>
      <c r="G43" s="98"/>
      <c r="H43" s="98"/>
      <c r="I43" s="98"/>
      <c r="J43" s="62" t="s">
        <v>213</v>
      </c>
    </row>
    <row r="44" spans="1:11" s="100" customFormat="1" ht="15.75">
      <c r="A44" s="95" t="s">
        <v>214</v>
      </c>
      <c r="B44" s="132" t="s">
        <v>215</v>
      </c>
      <c r="C44" s="107"/>
      <c r="D44" s="97" t="s">
        <v>166</v>
      </c>
      <c r="E44" s="97" t="s">
        <v>167</v>
      </c>
      <c r="F44" s="98"/>
      <c r="G44" s="98"/>
      <c r="H44" s="98"/>
      <c r="I44" s="98"/>
      <c r="J44" s="61" t="s">
        <v>216</v>
      </c>
    </row>
    <row r="45" spans="1:11" s="100" customFormat="1" ht="15.75">
      <c r="A45" s="95" t="s">
        <v>217</v>
      </c>
      <c r="B45" s="134" t="s">
        <v>218</v>
      </c>
      <c r="C45" s="107"/>
      <c r="D45" s="97" t="s">
        <v>166</v>
      </c>
      <c r="E45" s="97" t="s">
        <v>167</v>
      </c>
      <c r="F45" s="98"/>
      <c r="G45" s="98"/>
      <c r="H45" s="98"/>
      <c r="I45" s="98"/>
      <c r="J45" s="61" t="s">
        <v>219</v>
      </c>
    </row>
    <row r="46" spans="1:11" s="100" customFormat="1" ht="91.5" customHeight="1">
      <c r="A46" s="95" t="s">
        <v>220</v>
      </c>
      <c r="B46" s="107"/>
      <c r="C46" s="107"/>
      <c r="D46" s="98"/>
      <c r="E46" s="98"/>
      <c r="F46" s="98"/>
      <c r="G46" s="98"/>
      <c r="H46" s="98"/>
      <c r="I46" s="98"/>
      <c r="J46" s="98"/>
    </row>
    <row r="47" spans="1:11" s="100" customFormat="1" ht="103.5" customHeight="1">
      <c r="A47" s="95" t="s">
        <v>221</v>
      </c>
      <c r="B47" s="107"/>
      <c r="C47" s="107"/>
      <c r="D47" s="98"/>
      <c r="E47" s="98"/>
      <c r="F47" s="98"/>
      <c r="G47" s="98"/>
      <c r="H47" s="98"/>
      <c r="I47" s="98"/>
      <c r="J47" s="98"/>
    </row>
    <row r="48" spans="1:11" s="100" customFormat="1" ht="110.25" customHeight="1">
      <c r="A48" s="95" t="s">
        <v>222</v>
      </c>
      <c r="B48" s="107"/>
      <c r="C48" s="107"/>
      <c r="D48" s="98"/>
      <c r="E48" s="98"/>
      <c r="F48" s="98"/>
      <c r="G48" s="98"/>
      <c r="H48" s="98"/>
      <c r="I48" s="98"/>
      <c r="J48" s="98"/>
    </row>
    <row r="49" spans="1:10" s="100" customFormat="1" ht="15.75">
      <c r="A49" s="95" t="s">
        <v>223</v>
      </c>
      <c r="B49" s="132" t="s">
        <v>224</v>
      </c>
      <c r="C49" s="107"/>
      <c r="D49" s="98" t="s">
        <v>166</v>
      </c>
      <c r="E49" s="98" t="s">
        <v>167</v>
      </c>
      <c r="F49" s="98"/>
      <c r="G49" s="98"/>
      <c r="H49" s="98"/>
      <c r="I49" s="98"/>
      <c r="J49" s="61" t="s">
        <v>225</v>
      </c>
    </row>
    <row r="50" spans="1:10" s="100" customFormat="1" ht="15.75">
      <c r="A50" s="95" t="s">
        <v>226</v>
      </c>
      <c r="B50" s="132" t="s">
        <v>227</v>
      </c>
      <c r="C50" s="107"/>
      <c r="D50" s="98" t="s">
        <v>166</v>
      </c>
      <c r="E50" s="98" t="s">
        <v>167</v>
      </c>
      <c r="F50" s="98"/>
      <c r="G50" s="98"/>
      <c r="H50" s="98"/>
      <c r="I50" s="98"/>
      <c r="J50" s="61" t="s">
        <v>228</v>
      </c>
    </row>
    <row r="51" spans="1:10" s="100" customFormat="1" ht="84" customHeight="1">
      <c r="A51" s="95" t="s">
        <v>229</v>
      </c>
      <c r="B51" s="107"/>
      <c r="C51" s="107"/>
      <c r="D51" s="98"/>
      <c r="E51" s="98"/>
      <c r="F51" s="98"/>
      <c r="G51" s="98"/>
      <c r="H51" s="98"/>
      <c r="I51" s="98"/>
      <c r="J51" s="98"/>
    </row>
    <row r="52" spans="1:10" s="100" customFormat="1" ht="15.75">
      <c r="A52" s="95" t="s">
        <v>230</v>
      </c>
      <c r="B52" s="132" t="s">
        <v>231</v>
      </c>
      <c r="C52" s="107"/>
      <c r="D52" s="98" t="s">
        <v>166</v>
      </c>
      <c r="E52" s="98" t="s">
        <v>167</v>
      </c>
      <c r="F52" s="98"/>
      <c r="G52" s="98"/>
      <c r="H52" s="98"/>
      <c r="I52" s="98"/>
      <c r="J52" s="61" t="s">
        <v>232</v>
      </c>
    </row>
    <row r="53" spans="1:10" s="100" customFormat="1" ht="15.75">
      <c r="A53" s="95" t="s">
        <v>233</v>
      </c>
      <c r="B53" s="132" t="s">
        <v>234</v>
      </c>
      <c r="C53" s="107"/>
      <c r="D53" s="97" t="s">
        <v>166</v>
      </c>
      <c r="E53" s="98" t="s">
        <v>167</v>
      </c>
      <c r="F53" s="98"/>
      <c r="G53" s="98"/>
      <c r="H53" s="98"/>
      <c r="I53" s="98"/>
      <c r="J53" s="61" t="s">
        <v>235</v>
      </c>
    </row>
    <row r="54" spans="1:10" s="100" customFormat="1" ht="16.5" thickBot="1">
      <c r="A54" s="95" t="s">
        <v>236</v>
      </c>
      <c r="B54" s="132" t="s">
        <v>237</v>
      </c>
      <c r="C54" s="107"/>
      <c r="D54" s="97" t="s">
        <v>166</v>
      </c>
      <c r="E54" s="97" t="s">
        <v>167</v>
      </c>
      <c r="F54" s="98"/>
      <c r="G54" s="98"/>
      <c r="H54" s="98"/>
      <c r="I54" s="98"/>
      <c r="J54" s="61" t="s">
        <v>238</v>
      </c>
    </row>
    <row r="55" spans="1:10" s="100" customFormat="1" ht="20.25" customHeight="1" thickBot="1">
      <c r="A55" s="135" t="s">
        <v>239</v>
      </c>
      <c r="B55" s="61" t="s">
        <v>240</v>
      </c>
      <c r="C55" s="136"/>
      <c r="D55" s="97" t="s">
        <v>166</v>
      </c>
      <c r="E55" s="97" t="s">
        <v>167</v>
      </c>
      <c r="F55" s="98"/>
      <c r="G55" s="98"/>
      <c r="H55" s="98"/>
      <c r="I55" s="98"/>
      <c r="J55" s="128" t="s">
        <v>241</v>
      </c>
    </row>
    <row r="56" spans="1:10" s="100" customFormat="1">
      <c r="A56" s="111"/>
      <c r="B56" s="107"/>
      <c r="C56" s="107"/>
      <c r="D56" s="98"/>
      <c r="E56" s="98"/>
      <c r="F56" s="98"/>
      <c r="G56" s="98"/>
      <c r="H56" s="98"/>
      <c r="I56" s="98"/>
      <c r="J56" s="98"/>
    </row>
    <row r="57" spans="1:10" s="100" customFormat="1">
      <c r="A57" s="111"/>
      <c r="B57" s="107"/>
      <c r="C57" s="107"/>
      <c r="D57" s="98"/>
      <c r="E57" s="98"/>
      <c r="F57" s="98"/>
      <c r="G57" s="98"/>
      <c r="H57" s="98"/>
      <c r="I57" s="98"/>
      <c r="J57" s="98"/>
    </row>
    <row r="58" spans="1:10" s="100" customFormat="1">
      <c r="A58" s="111"/>
      <c r="B58" s="107"/>
      <c r="C58" s="107"/>
      <c r="D58" s="98"/>
      <c r="E58" s="98"/>
      <c r="F58" s="98"/>
      <c r="G58" s="98"/>
      <c r="H58" s="98"/>
      <c r="I58" s="98"/>
      <c r="J58" s="98"/>
    </row>
    <row r="59" spans="1:10" s="100" customFormat="1">
      <c r="A59" s="111"/>
      <c r="B59" s="107"/>
      <c r="C59" s="107"/>
      <c r="D59" s="98"/>
      <c r="E59" s="98"/>
      <c r="F59" s="98"/>
      <c r="G59" s="98"/>
      <c r="H59" s="98"/>
      <c r="I59" s="98"/>
      <c r="J59" s="98"/>
    </row>
    <row r="60" spans="1:10" s="100" customFormat="1">
      <c r="A60" s="111"/>
      <c r="B60" s="107"/>
      <c r="C60" s="107"/>
      <c r="D60" s="98"/>
      <c r="E60" s="98"/>
      <c r="F60" s="98"/>
      <c r="G60" s="98"/>
      <c r="H60" s="98"/>
      <c r="I60" s="98"/>
      <c r="J60" s="98"/>
    </row>
    <row r="61" spans="1:10" s="100" customFormat="1">
      <c r="A61" s="111"/>
      <c r="B61" s="107"/>
      <c r="C61" s="107"/>
      <c r="D61" s="98"/>
      <c r="E61" s="98"/>
      <c r="F61" s="98"/>
      <c r="G61" s="98"/>
      <c r="H61" s="98"/>
      <c r="I61" s="98"/>
      <c r="J61" s="98"/>
    </row>
    <row r="62" spans="1:10" s="100" customFormat="1">
      <c r="A62" s="111"/>
      <c r="B62" s="111"/>
      <c r="C62" s="111"/>
      <c r="D62" s="98"/>
      <c r="E62" s="98"/>
      <c r="F62" s="98"/>
      <c r="G62" s="98"/>
      <c r="H62" s="98"/>
      <c r="I62" s="98"/>
      <c r="J62" s="98"/>
    </row>
    <row r="63" spans="1:10" s="100" customFormat="1">
      <c r="A63" s="111"/>
      <c r="B63" s="111"/>
      <c r="C63" s="111"/>
      <c r="D63" s="98"/>
      <c r="E63" s="98"/>
      <c r="F63" s="98"/>
      <c r="G63" s="98"/>
      <c r="H63" s="98"/>
      <c r="I63" s="98"/>
      <c r="J63" s="98"/>
    </row>
    <row r="64" spans="1:10" s="100" customFormat="1">
      <c r="A64" s="111"/>
      <c r="B64" s="111"/>
      <c r="C64" s="111"/>
      <c r="D64" s="98"/>
      <c r="E64" s="98"/>
      <c r="F64" s="98"/>
      <c r="G64" s="98"/>
      <c r="H64" s="98"/>
      <c r="I64" s="98"/>
      <c r="J64" s="98"/>
    </row>
    <row r="65" spans="1:10" s="100" customFormat="1">
      <c r="A65" s="111"/>
      <c r="B65" s="111"/>
      <c r="C65" s="111"/>
      <c r="D65" s="98"/>
      <c r="E65" s="98"/>
      <c r="F65" s="98"/>
      <c r="G65" s="98"/>
      <c r="H65" s="98"/>
      <c r="I65" s="98"/>
      <c r="J65" s="98"/>
    </row>
    <row r="66" spans="1:10" s="100" customFormat="1">
      <c r="A66" s="111"/>
      <c r="B66" s="111"/>
      <c r="C66" s="111"/>
      <c r="D66" s="98"/>
      <c r="E66" s="98"/>
      <c r="F66" s="98"/>
      <c r="G66" s="98"/>
      <c r="H66" s="98"/>
      <c r="I66" s="98"/>
      <c r="J66" s="98"/>
    </row>
    <row r="67" spans="1:10" s="100" customFormat="1">
      <c r="A67" s="111"/>
      <c r="B67" s="111"/>
      <c r="C67" s="111"/>
      <c r="D67" s="98"/>
      <c r="E67" s="98"/>
      <c r="F67" s="98"/>
      <c r="G67" s="98"/>
      <c r="H67" s="98"/>
      <c r="I67" s="98"/>
      <c r="J67" s="98"/>
    </row>
    <row r="68" spans="1:10" s="100" customFormat="1">
      <c r="A68" s="111"/>
      <c r="B68" s="111"/>
      <c r="C68" s="111"/>
      <c r="D68" s="98"/>
      <c r="E68" s="98"/>
      <c r="F68" s="98"/>
      <c r="G68" s="98"/>
      <c r="H68" s="98"/>
      <c r="I68" s="98"/>
      <c r="J68" s="98"/>
    </row>
    <row r="69" spans="1:10" s="100" customFormat="1">
      <c r="A69" s="111"/>
      <c r="B69" s="111"/>
      <c r="C69" s="111"/>
      <c r="D69" s="98"/>
      <c r="E69" s="98"/>
      <c r="F69" s="98"/>
      <c r="G69" s="98"/>
      <c r="H69" s="98"/>
      <c r="I69" s="98"/>
      <c r="J69" s="98"/>
    </row>
    <row r="70" spans="1:10" s="100" customFormat="1">
      <c r="A70" s="111"/>
      <c r="B70" s="111"/>
      <c r="C70" s="111"/>
      <c r="D70" s="98"/>
      <c r="E70" s="98"/>
      <c r="F70" s="98"/>
      <c r="G70" s="98"/>
      <c r="H70" s="98"/>
      <c r="I70" s="98"/>
      <c r="J70" s="98"/>
    </row>
    <row r="71" spans="1:10" s="100" customFormat="1">
      <c r="A71" s="111"/>
      <c r="B71" s="111"/>
      <c r="C71" s="111"/>
      <c r="D71" s="98"/>
      <c r="E71" s="98"/>
      <c r="F71" s="98"/>
      <c r="G71" s="98"/>
      <c r="H71" s="98"/>
      <c r="I71" s="98"/>
      <c r="J71" s="98"/>
    </row>
    <row r="72" spans="1:10" s="100" customFormat="1">
      <c r="A72" s="111"/>
      <c r="B72" s="111"/>
      <c r="C72" s="111"/>
      <c r="D72" s="98"/>
      <c r="E72" s="98"/>
      <c r="F72" s="98"/>
      <c r="G72" s="98"/>
      <c r="H72" s="98"/>
      <c r="I72" s="98"/>
      <c r="J72" s="98"/>
    </row>
    <row r="73" spans="1:10" s="100" customFormat="1">
      <c r="A73" s="111"/>
      <c r="B73" s="111"/>
      <c r="C73" s="111"/>
      <c r="D73" s="98"/>
      <c r="E73" s="98"/>
      <c r="F73" s="98"/>
      <c r="G73" s="98"/>
      <c r="H73" s="98"/>
      <c r="I73" s="98"/>
      <c r="J73" s="98"/>
    </row>
    <row r="74" spans="1:10" s="100" customFormat="1">
      <c r="A74" s="111"/>
      <c r="B74" s="111"/>
      <c r="C74" s="111"/>
      <c r="D74" s="98"/>
      <c r="E74" s="98"/>
      <c r="F74" s="98"/>
      <c r="G74" s="98"/>
      <c r="H74" s="98"/>
      <c r="I74" s="98"/>
      <c r="J74" s="98"/>
    </row>
    <row r="75" spans="1:10" s="100" customFormat="1">
      <c r="A75" s="111"/>
      <c r="B75" s="111"/>
      <c r="C75" s="111"/>
      <c r="D75" s="98"/>
      <c r="E75" s="98"/>
      <c r="F75" s="98"/>
      <c r="G75" s="98"/>
      <c r="H75" s="98"/>
      <c r="I75" s="98"/>
      <c r="J75" s="98"/>
    </row>
    <row r="76" spans="1:10" s="100" customFormat="1">
      <c r="A76" s="111"/>
      <c r="B76" s="111"/>
      <c r="C76" s="111"/>
      <c r="D76" s="98"/>
      <c r="E76" s="98"/>
      <c r="F76" s="98"/>
      <c r="G76" s="98"/>
      <c r="H76" s="98"/>
      <c r="I76" s="98"/>
      <c r="J76" s="98"/>
    </row>
    <row r="77" spans="1:10" s="100" customFormat="1">
      <c r="A77" s="111"/>
      <c r="B77" s="111"/>
      <c r="C77" s="111"/>
      <c r="D77" s="98"/>
      <c r="E77" s="98"/>
      <c r="F77" s="98"/>
      <c r="G77" s="98"/>
      <c r="H77" s="98"/>
      <c r="I77" s="98"/>
      <c r="J77" s="98"/>
    </row>
    <row r="78" spans="1:10" s="100" customFormat="1">
      <c r="A78" s="111"/>
      <c r="B78" s="111"/>
      <c r="C78" s="111"/>
      <c r="D78" s="98"/>
      <c r="E78" s="98"/>
      <c r="F78" s="98"/>
      <c r="G78" s="98"/>
      <c r="H78" s="98"/>
      <c r="I78" s="98"/>
      <c r="J78" s="98"/>
    </row>
    <row r="79" spans="1:10" s="100" customFormat="1">
      <c r="A79" s="111"/>
      <c r="B79" s="111"/>
      <c r="C79" s="111"/>
      <c r="D79" s="98"/>
      <c r="E79" s="98"/>
      <c r="F79" s="98"/>
      <c r="G79" s="98"/>
      <c r="H79" s="98"/>
      <c r="I79" s="98"/>
      <c r="J79" s="98"/>
    </row>
    <row r="80" spans="1:10" s="100" customFormat="1">
      <c r="A80" s="111"/>
      <c r="B80" s="111"/>
      <c r="C80" s="111"/>
      <c r="D80" s="98"/>
      <c r="E80" s="98"/>
      <c r="F80" s="98"/>
      <c r="G80" s="98"/>
      <c r="H80" s="98"/>
      <c r="I80" s="98"/>
      <c r="J80" s="98"/>
    </row>
    <row r="81" spans="1:10" s="100" customFormat="1">
      <c r="A81" s="111"/>
      <c r="B81" s="111"/>
      <c r="C81" s="111"/>
      <c r="D81" s="98"/>
      <c r="E81" s="98"/>
      <c r="F81" s="98"/>
      <c r="G81" s="98"/>
      <c r="H81" s="98"/>
      <c r="I81" s="98"/>
      <c r="J81" s="98"/>
    </row>
    <row r="82" spans="1:10" s="100" customFormat="1">
      <c r="A82" s="111"/>
      <c r="B82" s="111"/>
      <c r="C82" s="111"/>
      <c r="D82" s="98"/>
      <c r="E82" s="98"/>
      <c r="F82" s="98"/>
      <c r="G82" s="98"/>
      <c r="H82" s="98"/>
      <c r="I82" s="98"/>
      <c r="J82" s="98"/>
    </row>
    <row r="83" spans="1:10" s="100" customFormat="1">
      <c r="A83" s="111"/>
      <c r="B83" s="111"/>
      <c r="C83" s="111"/>
      <c r="D83" s="98"/>
      <c r="E83" s="98"/>
      <c r="F83" s="98"/>
      <c r="G83" s="98"/>
      <c r="H83" s="98"/>
      <c r="I83" s="98"/>
      <c r="J83" s="98"/>
    </row>
    <row r="84" spans="1:10" s="100" customFormat="1">
      <c r="A84" s="111"/>
      <c r="B84" s="111"/>
      <c r="C84" s="111"/>
      <c r="D84" s="98"/>
      <c r="E84" s="98"/>
      <c r="F84" s="98"/>
      <c r="G84" s="98"/>
      <c r="H84" s="98"/>
      <c r="I84" s="98"/>
      <c r="J84" s="98"/>
    </row>
    <row r="85" spans="1:10" s="100" customFormat="1">
      <c r="A85" s="111"/>
      <c r="B85" s="111"/>
      <c r="C85" s="111"/>
      <c r="D85" s="98"/>
      <c r="E85" s="98"/>
      <c r="F85" s="98"/>
      <c r="G85" s="98"/>
      <c r="H85" s="98"/>
      <c r="I85" s="98"/>
      <c r="J85" s="98"/>
    </row>
    <row r="86" spans="1:10" s="100" customFormat="1">
      <c r="A86" s="111"/>
      <c r="B86" s="111"/>
      <c r="C86" s="111"/>
      <c r="D86" s="98"/>
      <c r="E86" s="98"/>
      <c r="F86" s="98"/>
      <c r="G86" s="98"/>
      <c r="H86" s="98"/>
      <c r="I86" s="98"/>
      <c r="J86" s="98"/>
    </row>
    <row r="87" spans="1:10" s="100" customFormat="1">
      <c r="A87" s="111"/>
      <c r="B87" s="111"/>
      <c r="C87" s="111"/>
      <c r="D87" s="98"/>
      <c r="E87" s="98"/>
      <c r="F87" s="98"/>
      <c r="G87" s="98"/>
      <c r="H87" s="98"/>
      <c r="I87" s="98"/>
      <c r="J87" s="98"/>
    </row>
    <row r="88" spans="1:10" s="100" customFormat="1">
      <c r="A88" s="111"/>
      <c r="B88" s="111"/>
      <c r="C88" s="111"/>
      <c r="D88" s="98"/>
      <c r="E88" s="98"/>
      <c r="F88" s="98"/>
      <c r="G88" s="98"/>
      <c r="H88" s="98"/>
      <c r="I88" s="98"/>
      <c r="J88" s="98"/>
    </row>
    <row r="89" spans="1:10" s="100" customFormat="1">
      <c r="A89" s="111"/>
      <c r="B89" s="111"/>
      <c r="C89" s="111"/>
      <c r="D89" s="98"/>
      <c r="E89" s="98"/>
      <c r="F89" s="98"/>
      <c r="G89" s="98"/>
      <c r="H89" s="98"/>
      <c r="I89" s="98"/>
      <c r="J89" s="98"/>
    </row>
    <row r="90" spans="1:10" s="100" customFormat="1">
      <c r="A90" s="111"/>
      <c r="B90" s="111"/>
      <c r="C90" s="111"/>
      <c r="D90" s="98"/>
      <c r="E90" s="98"/>
      <c r="F90" s="98"/>
      <c r="G90" s="98"/>
      <c r="H90" s="98"/>
      <c r="I90" s="98"/>
      <c r="J90" s="98"/>
    </row>
    <row r="91" spans="1:10" s="100" customFormat="1">
      <c r="A91" s="111"/>
      <c r="B91" s="111"/>
      <c r="C91" s="111"/>
      <c r="D91" s="98"/>
      <c r="E91" s="98"/>
      <c r="F91" s="98"/>
      <c r="G91" s="98"/>
      <c r="H91" s="98"/>
      <c r="I91" s="98"/>
      <c r="J91" s="98"/>
    </row>
    <row r="92" spans="1:10" s="100" customFormat="1">
      <c r="A92" s="111"/>
      <c r="B92" s="111"/>
      <c r="C92" s="111"/>
      <c r="D92" s="98"/>
      <c r="E92" s="98"/>
      <c r="F92" s="98"/>
      <c r="G92" s="98"/>
      <c r="H92" s="98"/>
      <c r="I92" s="98"/>
      <c r="J92" s="98"/>
    </row>
    <row r="93" spans="1:10" s="100" customFormat="1">
      <c r="A93" s="111"/>
      <c r="B93" s="111"/>
      <c r="C93" s="111"/>
      <c r="D93" s="98"/>
      <c r="E93" s="98"/>
      <c r="F93" s="98"/>
      <c r="G93" s="98"/>
      <c r="H93" s="98"/>
      <c r="I93" s="98"/>
      <c r="J93" s="98"/>
    </row>
    <row r="94" spans="1:10" s="100" customFormat="1">
      <c r="A94" s="111"/>
      <c r="B94" s="111"/>
      <c r="C94" s="111"/>
      <c r="D94" s="98"/>
      <c r="E94" s="98"/>
      <c r="F94" s="98"/>
      <c r="G94" s="98"/>
      <c r="H94" s="98"/>
      <c r="I94" s="98"/>
      <c r="J94" s="98"/>
    </row>
    <row r="95" spans="1:10" s="100" customFormat="1">
      <c r="A95" s="111"/>
      <c r="B95" s="111"/>
      <c r="C95" s="111"/>
      <c r="D95" s="98"/>
      <c r="E95" s="98"/>
      <c r="F95" s="98"/>
      <c r="G95" s="98"/>
      <c r="H95" s="98"/>
      <c r="I95" s="98"/>
      <c r="J95" s="98"/>
    </row>
    <row r="96" spans="1:10" s="100" customFormat="1">
      <c r="A96" s="111"/>
      <c r="B96" s="111"/>
      <c r="C96" s="111"/>
      <c r="D96" s="98"/>
      <c r="E96" s="98"/>
      <c r="F96" s="98"/>
      <c r="G96" s="98"/>
      <c r="H96" s="98"/>
      <c r="I96" s="98"/>
      <c r="J96" s="98"/>
    </row>
    <row r="97" spans="1:11" s="100" customFormat="1">
      <c r="A97" s="111"/>
      <c r="B97" s="111"/>
      <c r="C97" s="111"/>
      <c r="D97" s="98"/>
      <c r="E97" s="98"/>
      <c r="F97" s="98"/>
      <c r="G97" s="98"/>
      <c r="H97" s="98"/>
      <c r="I97" s="98"/>
      <c r="J97" s="98"/>
    </row>
    <row r="98" spans="1:11" s="100" customFormat="1">
      <c r="A98" s="111"/>
      <c r="B98" s="111"/>
      <c r="C98" s="111"/>
      <c r="D98" s="98"/>
      <c r="E98" s="98"/>
      <c r="F98" s="98"/>
      <c r="G98" s="98"/>
      <c r="H98" s="98"/>
      <c r="I98" s="98"/>
      <c r="J98" s="98"/>
    </row>
    <row r="99" spans="1:11" s="100" customFormat="1">
      <c r="A99" s="111"/>
      <c r="B99" s="111"/>
      <c r="C99" s="111"/>
      <c r="D99" s="98"/>
      <c r="E99" s="98"/>
      <c r="F99" s="98"/>
      <c r="G99" s="98"/>
      <c r="H99" s="98"/>
      <c r="I99" s="98"/>
      <c r="J99" s="98"/>
    </row>
    <row r="100" spans="1:11" s="100" customFormat="1">
      <c r="A100" s="111"/>
      <c r="B100" s="111"/>
      <c r="C100" s="111"/>
      <c r="D100" s="98"/>
      <c r="E100" s="98"/>
      <c r="F100" s="98"/>
      <c r="G100" s="98"/>
      <c r="H100" s="98"/>
      <c r="I100" s="98"/>
      <c r="J100" s="98"/>
    </row>
    <row r="101" spans="1:11" s="100" customFormat="1">
      <c r="A101" s="111"/>
      <c r="B101" s="111"/>
      <c r="C101" s="111"/>
      <c r="D101" s="98"/>
      <c r="E101" s="98"/>
      <c r="F101" s="98"/>
      <c r="G101" s="98"/>
      <c r="H101" s="98"/>
      <c r="I101" s="98"/>
      <c r="J101" s="98"/>
    </row>
    <row r="102" spans="1:11" s="100" customFormat="1">
      <c r="A102" s="111"/>
      <c r="B102" s="111"/>
      <c r="C102" s="111"/>
      <c r="D102" s="98"/>
      <c r="E102" s="98"/>
      <c r="F102" s="98"/>
      <c r="G102" s="98"/>
      <c r="H102" s="98"/>
      <c r="I102" s="98"/>
      <c r="J102" s="98"/>
    </row>
    <row r="103" spans="1:11" s="11" customFormat="1">
      <c r="A103" s="117"/>
      <c r="B103" s="117"/>
      <c r="C103" s="117"/>
      <c r="D103" s="118"/>
      <c r="E103" s="118"/>
      <c r="F103" s="118" t="str">
        <f t="shared" ref="F75:F108" si="0">IF(OR(B103&lt;&gt;"",J103&lt;&gt;""),CONCATENATE($C$7,"_",$A103,IF($G$4="Cuaderno de Estudio","_small",CONCATENATE(IF(I103="","","n"),IF(LEFT($G$5,1)="F",".jpg",".png")))),"")</f>
        <v/>
      </c>
      <c r="G103" s="118" t="str">
        <f>IF(F103&lt;&gt;"",IF($G$4="Recurso",IF(LEFT($G$5,1)="M",VLOOKUP($G$5,'Definición técnica de imagenes'!$A$3:$G$17,5,FALSE),IF($G$5="F1",'Definición técnica de imagenes'!$E$15,'Definición técnica de imagenes'!$F$13)),'Definición técnica de imagenes'!$E$16),"")</f>
        <v/>
      </c>
      <c r="H103" s="118" t="str">
        <f t="shared" ref="H75:H108" si="1">IF(AND(I103&lt;&gt;"",I103&lt;&gt;0),IF(OR(B103&lt;&gt;"",J103&lt;&gt;""),CONCATENATE($C$7,"_",$A103,IF($G$4="Cuaderno de Estudio","_zoom",CONCATENATE("a",IF(LEFT($G$5,1)="F",".jpg",".png")))),""),"")</f>
        <v/>
      </c>
      <c r="I103" s="118" t="str">
        <f>IF(OR(B103&lt;&gt;"",J103&lt;&gt;""),IF($G$4="Recurso",IF(LEFT($G$5,1)="M",IF(VLOOKUP($G$5,'Definición técnica de imagenes'!$A$3:$G$17,6,FALSE)=0,"",VLOOKUP($G$5,'Definición técnica de imagenes'!$A$3:$G$17,6,FALSE)),IF($G$5="F1","","")),'Definición técnica de imagenes'!$F$16),"")</f>
        <v/>
      </c>
      <c r="J103" s="118"/>
      <c r="K103" s="119"/>
    </row>
    <row r="104" spans="1:11" s="11" customFormat="1">
      <c r="A104" s="12"/>
      <c r="B104" s="12"/>
      <c r="C104" s="12"/>
      <c r="D104" s="13"/>
      <c r="E104" s="13"/>
      <c r="F104" s="13" t="str">
        <f t="shared" si="0"/>
        <v/>
      </c>
      <c r="G104" s="13" t="str">
        <f>IF(F104&lt;&gt;"",IF($G$4="Recurso",IF(LEFT($G$5,1)="M",VLOOKUP($G$5,'Definición técnica de imagenes'!$A$3:$G$17,5,FALSE),IF($G$5="F1",'Definición técnica de imagenes'!$E$15,'Definición técnica de imagenes'!$F$13)),'Definición técnica de imagenes'!$E$16),"")</f>
        <v/>
      </c>
      <c r="H104" s="13" t="str">
        <f t="shared" si="1"/>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c r="B105" s="12"/>
      <c r="C105" s="12"/>
      <c r="D105" s="13"/>
      <c r="E105" s="13"/>
      <c r="F105" s="13" t="str">
        <f t="shared" si="0"/>
        <v/>
      </c>
      <c r="G105" s="13" t="str">
        <f>IF(F105&lt;&gt;"",IF($G$4="Recurso",IF(LEFT($G$5,1)="M",VLOOKUP($G$5,'Definición técnica de imagenes'!$A$3:$G$17,5,FALSE),IF($G$5="F1",'Definición técnica de imagenes'!$E$15,'Definición técnica de imagenes'!$F$13)),'Definición técnica de imagenes'!$E$16),"")</f>
        <v/>
      </c>
      <c r="H105" s="13" t="str">
        <f t="shared" si="1"/>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c r="B106" s="12"/>
      <c r="C106" s="12"/>
      <c r="D106" s="13"/>
      <c r="E106" s="13"/>
      <c r="F106" s="13" t="str">
        <f t="shared" si="0"/>
        <v/>
      </c>
      <c r="G106" s="13" t="str">
        <f>IF(F106&lt;&gt;"",IF($G$4="Recurso",IF(LEFT($G$5,1)="M",VLOOKUP($G$5,'Definición técnica de imagenes'!$A$3:$G$17,5,FALSE),IF($G$5="F1",'Definición técnica de imagenes'!$E$15,'Definición técnica de imagenes'!$F$13)),'Definición técnica de imagenes'!$E$16),"")</f>
        <v/>
      </c>
      <c r="H106" s="13" t="str">
        <f t="shared" si="1"/>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c r="B107" s="12"/>
      <c r="C107" s="12"/>
      <c r="D107" s="13"/>
      <c r="E107" s="13"/>
      <c r="F107" s="13" t="str">
        <f t="shared" si="0"/>
        <v/>
      </c>
      <c r="G107" s="13" t="str">
        <f>IF(F107&lt;&gt;"",IF($G$4="Recurso",IF(LEFT($G$5,1)="M",VLOOKUP($G$5,'Definición técnica de imagenes'!$A$3:$G$17,5,FALSE),IF($G$5="F1",'Definición técnica de imagenes'!$E$15,'Definición técnica de imagenes'!$F$13)),'Definición técnica de imagenes'!$E$16),"")</f>
        <v/>
      </c>
      <c r="H107" s="13" t="str">
        <f t="shared" si="1"/>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c r="B108" s="12"/>
      <c r="C108" s="12"/>
      <c r="D108" s="13"/>
      <c r="E108" s="13"/>
      <c r="F108" s="13" t="str">
        <f t="shared" si="0"/>
        <v/>
      </c>
      <c r="G108" s="13" t="str">
        <f>IF(F108&lt;&gt;"",IF($G$4="Recurso",IF(LEFT($G$5,1)="M",VLOOKUP($G$5,'Definición técnica de imagenes'!$A$3:$G$17,5,FALSE),IF($G$5="F1",'Definición técnica de imagenes'!$E$15,'Definición técnica de imagenes'!$F$13)),'Definición técnica de imagenes'!$E$16),"")</f>
        <v/>
      </c>
      <c r="H108" s="13" t="str">
        <f t="shared" si="1"/>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4" r:id="rId1"/>
    <hyperlink ref="B43" r:id="rId2"/>
    <hyperlink ref="B45" r:id="rId3"/>
  </hyperlinks>
  <pageMargins left="0.75" right="0.75" top="1" bottom="1" header="0.5" footer="0.5"/>
  <pageSetup orientation="portrait" horizontalDpi="4294967292" verticalDpi="4294967292" r:id="rId4"/>
  <drawing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18" customWidth="1"/>
    <col min="2" max="2" width="11" style="18"/>
    <col min="3" max="3" width="13.77734375" style="18" customWidth="1"/>
    <col min="4" max="4" width="11.33203125" style="18" customWidth="1"/>
    <col min="5" max="7" width="11" style="18"/>
    <col min="8" max="11" width="11" style="18" hidden="1" customWidth="1"/>
    <col min="12" max="16384" width="11" style="18"/>
  </cols>
  <sheetData>
    <row r="1" spans="1:11" ht="16.5" thickBot="1">
      <c r="A1" s="79" t="s">
        <v>38</v>
      </c>
      <c r="B1" s="80"/>
      <c r="C1" s="80"/>
      <c r="D1" s="80"/>
      <c r="E1" s="80"/>
      <c r="F1" s="81"/>
    </row>
    <row r="2" spans="1:11" ht="15.75">
      <c r="A2" s="26" t="s">
        <v>42</v>
      </c>
      <c r="B2" s="27"/>
      <c r="C2" s="82" t="s">
        <v>13</v>
      </c>
      <c r="D2" s="83"/>
      <c r="E2" s="84"/>
      <c r="F2" s="28"/>
    </row>
    <row r="3" spans="1:11" ht="60">
      <c r="A3" s="29" t="s">
        <v>43</v>
      </c>
      <c r="B3" s="27"/>
      <c r="C3" s="88" t="s">
        <v>14</v>
      </c>
      <c r="D3" s="89"/>
      <c r="E3" s="90"/>
      <c r="F3" s="28"/>
      <c r="H3" s="18" t="s">
        <v>18</v>
      </c>
      <c r="I3" s="18" t="s">
        <v>19</v>
      </c>
      <c r="J3" s="18" t="s">
        <v>20</v>
      </c>
      <c r="K3" s="18" t="s">
        <v>52</v>
      </c>
    </row>
    <row r="4" spans="1:11" ht="30">
      <c r="A4" s="26" t="s">
        <v>44</v>
      </c>
      <c r="B4" s="27"/>
      <c r="C4" s="22" t="s">
        <v>15</v>
      </c>
      <c r="D4" s="21" t="s">
        <v>16</v>
      </c>
      <c r="E4" s="25" t="s">
        <v>17</v>
      </c>
      <c r="F4" s="28"/>
      <c r="H4" s="18" t="s">
        <v>21</v>
      </c>
      <c r="I4" s="18" t="s">
        <v>25</v>
      </c>
      <c r="J4" s="18">
        <v>1</v>
      </c>
      <c r="K4" s="18">
        <v>1</v>
      </c>
    </row>
    <row r="5" spans="1:11" ht="75.75" thickBot="1">
      <c r="A5" s="29" t="s">
        <v>45</v>
      </c>
      <c r="B5" s="27"/>
      <c r="C5" s="24" t="s">
        <v>35</v>
      </c>
      <c r="D5" s="91" t="str">
        <f>CONCATENATE(H21,"_",I21,"_",J21,"_CO")</f>
        <v>LE_07_04_CO</v>
      </c>
      <c r="E5" s="92"/>
      <c r="F5" s="28"/>
      <c r="H5" s="18" t="s">
        <v>22</v>
      </c>
      <c r="I5" s="18" t="s">
        <v>26</v>
      </c>
      <c r="J5" s="18">
        <v>2</v>
      </c>
      <c r="K5" s="18">
        <v>2</v>
      </c>
    </row>
    <row r="6" spans="1:11" ht="30.75" thickBot="1">
      <c r="A6" s="26" t="s">
        <v>10</v>
      </c>
      <c r="B6" s="27"/>
      <c r="C6" s="27"/>
      <c r="D6" s="27"/>
      <c r="E6" s="27"/>
      <c r="F6" s="28"/>
      <c r="H6" s="18" t="s">
        <v>23</v>
      </c>
      <c r="I6" s="18" t="s">
        <v>27</v>
      </c>
      <c r="J6" s="18">
        <v>3</v>
      </c>
      <c r="K6" s="18">
        <v>3</v>
      </c>
    </row>
    <row r="7" spans="1:11" ht="48" thickBot="1">
      <c r="A7" s="29" t="s">
        <v>11</v>
      </c>
      <c r="B7" s="27"/>
      <c r="C7" s="57" t="s">
        <v>127</v>
      </c>
      <c r="D7" s="77" t="str">
        <f>CONCATENATE("SolicitudGrafica_",D5,".xls")</f>
        <v>SolicitudGrafica_LE_07_04_CO.xls</v>
      </c>
      <c r="E7" s="77"/>
      <c r="F7" s="78"/>
      <c r="H7" s="18" t="s">
        <v>24</v>
      </c>
      <c r="I7" s="18" t="s">
        <v>28</v>
      </c>
      <c r="J7" s="18">
        <v>4</v>
      </c>
      <c r="K7" s="18">
        <v>4</v>
      </c>
    </row>
    <row r="8" spans="1:11" ht="45">
      <c r="A8" s="29" t="s">
        <v>53</v>
      </c>
      <c r="B8" s="27"/>
      <c r="C8" s="27"/>
      <c r="D8" s="27"/>
      <c r="E8" s="27"/>
      <c r="F8" s="28"/>
      <c r="I8" s="18" t="s">
        <v>29</v>
      </c>
      <c r="J8" s="18">
        <v>5</v>
      </c>
      <c r="K8" s="18">
        <v>5</v>
      </c>
    </row>
    <row r="9" spans="1:11" ht="45">
      <c r="A9" s="29" t="s">
        <v>12</v>
      </c>
      <c r="B9" s="27"/>
      <c r="C9" s="27"/>
      <c r="D9" s="27"/>
      <c r="E9" s="27"/>
      <c r="F9" s="28"/>
      <c r="I9" s="18" t="s">
        <v>30</v>
      </c>
      <c r="J9" s="18">
        <v>6</v>
      </c>
      <c r="K9" s="18">
        <v>6</v>
      </c>
    </row>
    <row r="10" spans="1:11" ht="30.75" thickBot="1">
      <c r="A10" s="30" t="s">
        <v>36</v>
      </c>
      <c r="B10" s="31"/>
      <c r="C10" s="31"/>
      <c r="D10" s="31"/>
      <c r="E10" s="31"/>
      <c r="F10" s="32"/>
      <c r="I10" s="18" t="s">
        <v>31</v>
      </c>
      <c r="J10" s="18">
        <v>7</v>
      </c>
      <c r="K10" s="18">
        <v>7</v>
      </c>
    </row>
    <row r="11" spans="1:11">
      <c r="I11" s="18" t="s">
        <v>32</v>
      </c>
      <c r="J11" s="18">
        <v>8</v>
      </c>
      <c r="K11" s="18">
        <v>8</v>
      </c>
    </row>
    <row r="12" spans="1:11" ht="15.75" thickBot="1">
      <c r="I12" s="18" t="s">
        <v>37</v>
      </c>
      <c r="J12" s="18">
        <v>9</v>
      </c>
      <c r="K12" s="18">
        <v>9</v>
      </c>
    </row>
    <row r="13" spans="1:11" ht="15.75">
      <c r="A13" s="79" t="s">
        <v>41</v>
      </c>
      <c r="B13" s="80"/>
      <c r="C13" s="80"/>
      <c r="D13" s="80"/>
      <c r="E13" s="80"/>
      <c r="F13" s="81"/>
      <c r="I13" s="18" t="s">
        <v>33</v>
      </c>
      <c r="J13" s="18">
        <v>10</v>
      </c>
      <c r="K13" s="18">
        <v>10</v>
      </c>
    </row>
    <row r="14" spans="1:11" ht="15.75" thickBot="1">
      <c r="A14" s="29"/>
      <c r="B14" s="27"/>
      <c r="C14" s="27"/>
      <c r="D14" s="27"/>
      <c r="E14" s="27"/>
      <c r="F14" s="28"/>
      <c r="I14" s="18" t="s">
        <v>34</v>
      </c>
      <c r="J14" s="18">
        <v>11</v>
      </c>
      <c r="K14" s="18">
        <v>11</v>
      </c>
    </row>
    <row r="15" spans="1:11" ht="15.75">
      <c r="A15" s="26" t="s">
        <v>46</v>
      </c>
      <c r="B15" s="27"/>
      <c r="C15" s="82" t="s">
        <v>49</v>
      </c>
      <c r="D15" s="83"/>
      <c r="E15" s="83"/>
      <c r="F15" s="84"/>
      <c r="J15" s="18">
        <v>12</v>
      </c>
      <c r="K15" s="18">
        <v>12</v>
      </c>
    </row>
    <row r="16" spans="1:11" ht="67.150000000000006" customHeight="1">
      <c r="A16" s="29" t="s">
        <v>47</v>
      </c>
      <c r="B16" s="27"/>
      <c r="C16" s="22" t="s">
        <v>15</v>
      </c>
      <c r="D16" s="21" t="s">
        <v>16</v>
      </c>
      <c r="E16" s="21" t="s">
        <v>17</v>
      </c>
      <c r="F16" s="23" t="s">
        <v>50</v>
      </c>
      <c r="J16" s="18">
        <v>13</v>
      </c>
      <c r="K16" s="18">
        <v>13</v>
      </c>
    </row>
    <row r="17" spans="1:11" ht="32.1" customHeight="1" thickBot="1">
      <c r="A17" s="26" t="s">
        <v>44</v>
      </c>
      <c r="B17" s="27"/>
      <c r="C17" s="24" t="s">
        <v>35</v>
      </c>
      <c r="D17" s="85" t="str">
        <f>CONCATENATE(H21,"_",I21,"_",J21,"_",K45)</f>
        <v>LE_07_04_REC10</v>
      </c>
      <c r="E17" s="86"/>
      <c r="F17" s="87"/>
      <c r="J17" s="18">
        <v>14</v>
      </c>
      <c r="K17" s="18">
        <v>14</v>
      </c>
    </row>
    <row r="18" spans="1:11" ht="75.75" thickBot="1">
      <c r="A18" s="29" t="s">
        <v>48</v>
      </c>
      <c r="B18" s="27"/>
      <c r="C18" s="57" t="s">
        <v>128</v>
      </c>
      <c r="D18" s="77" t="str">
        <f>CONCATENATE("SolicitudGrafica_",D17,".xls")</f>
        <v>SolicitudGrafica_LE_07_04_REC10.xls</v>
      </c>
      <c r="E18" s="77"/>
      <c r="F18" s="78"/>
      <c r="J18" s="18">
        <v>15</v>
      </c>
      <c r="K18" s="18">
        <v>15</v>
      </c>
    </row>
    <row r="19" spans="1:11" ht="15.75">
      <c r="A19" s="26" t="s">
        <v>10</v>
      </c>
      <c r="B19" s="27"/>
      <c r="C19" s="27"/>
      <c r="D19" s="27"/>
      <c r="E19" s="27"/>
      <c r="F19" s="28"/>
      <c r="H19" s="18">
        <v>3</v>
      </c>
      <c r="J19" s="18">
        <v>16</v>
      </c>
      <c r="K19" s="18">
        <v>16</v>
      </c>
    </row>
    <row r="20" spans="1:11" ht="60.75" thickBot="1">
      <c r="A20" s="30" t="s">
        <v>51</v>
      </c>
      <c r="B20" s="31"/>
      <c r="C20" s="31"/>
      <c r="D20" s="31"/>
      <c r="E20" s="31"/>
      <c r="F20" s="32"/>
      <c r="H20" s="18">
        <v>4</v>
      </c>
      <c r="I20" s="18">
        <v>5</v>
      </c>
      <c r="J20" s="18">
        <v>4</v>
      </c>
      <c r="K20" s="18">
        <v>17</v>
      </c>
    </row>
    <row r="21" spans="1:11">
      <c r="H21" s="18" t="str">
        <f>IF(INDEX(H4:H7,H20)=H4,"MA",IF(INDEX(H4:H7,H20)=H5,"CN",IF(INDEX(H4:H7,H20)=H6,"CS",IF(INDEX(H4:H7,H20)=H7,"LE"))))</f>
        <v>LE</v>
      </c>
      <c r="I21" s="18" t="str">
        <f>CONCATENATE(IF((I20+2)&lt;10,"0",""),I20+2)</f>
        <v>07</v>
      </c>
      <c r="J21" s="18" t="str">
        <f>CONCATENATE(IF(J20&lt;10,"0",""),J20)</f>
        <v>04</v>
      </c>
      <c r="K21" s="18">
        <v>18</v>
      </c>
    </row>
    <row r="22" spans="1:11">
      <c r="K22" s="18">
        <v>19</v>
      </c>
    </row>
    <row r="23" spans="1:11">
      <c r="K23" s="18">
        <v>20</v>
      </c>
    </row>
    <row r="24" spans="1:11">
      <c r="K24" s="18">
        <v>21</v>
      </c>
    </row>
    <row r="25" spans="1:11">
      <c r="K25" s="18">
        <v>22</v>
      </c>
    </row>
    <row r="26" spans="1:11">
      <c r="K26" s="18">
        <v>23</v>
      </c>
    </row>
    <row r="27" spans="1:11">
      <c r="K27" s="18">
        <v>24</v>
      </c>
    </row>
    <row r="28" spans="1:11">
      <c r="K28" s="18">
        <v>25</v>
      </c>
    </row>
    <row r="29" spans="1:11">
      <c r="K29" s="18">
        <v>26</v>
      </c>
    </row>
    <row r="30" spans="1:11">
      <c r="K30" s="18">
        <v>27</v>
      </c>
    </row>
    <row r="31" spans="1:11">
      <c r="K31" s="18">
        <v>28</v>
      </c>
    </row>
    <row r="32" spans="1:11">
      <c r="K32" s="18">
        <v>29</v>
      </c>
    </row>
    <row r="33" spans="11:11">
      <c r="K33" s="18">
        <v>30</v>
      </c>
    </row>
    <row r="34" spans="11:11">
      <c r="K34" s="18">
        <v>31</v>
      </c>
    </row>
    <row r="35" spans="11:11">
      <c r="K35" s="18">
        <v>32</v>
      </c>
    </row>
    <row r="36" spans="11:11">
      <c r="K36" s="18">
        <v>33</v>
      </c>
    </row>
    <row r="37" spans="11:11">
      <c r="K37" s="18">
        <v>34</v>
      </c>
    </row>
    <row r="38" spans="11:11">
      <c r="K38" s="18">
        <v>35</v>
      </c>
    </row>
    <row r="39" spans="11:11">
      <c r="K39" s="18">
        <v>36</v>
      </c>
    </row>
    <row r="40" spans="11:11">
      <c r="K40" s="18">
        <v>37</v>
      </c>
    </row>
    <row r="41" spans="11:11">
      <c r="K41" s="18">
        <v>38</v>
      </c>
    </row>
    <row r="42" spans="11:11">
      <c r="K42" s="18">
        <v>39</v>
      </c>
    </row>
    <row r="43" spans="11:11">
      <c r="K43" s="18">
        <v>40</v>
      </c>
    </row>
    <row r="44" spans="11:11">
      <c r="K44" s="18">
        <v>1</v>
      </c>
    </row>
    <row r="45" spans="11:11">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8" activePane="bottomLeft" state="frozen"/>
      <selection pane="bottomLeft" activeCell="A26" sqref="A26"/>
    </sheetView>
  </sheetViews>
  <sheetFormatPr baseColWidth="10" defaultColWidth="10.77734375" defaultRowHeight="15"/>
  <cols>
    <col min="1" max="1" width="21" style="18" customWidth="1"/>
    <col min="2" max="2" width="22.21875" style="18" customWidth="1"/>
    <col min="3" max="3" width="17.33203125" style="18" customWidth="1"/>
    <col min="4" max="4" width="10.77734375" style="18"/>
    <col min="5" max="5" width="11.6640625" style="18" customWidth="1"/>
    <col min="6" max="6" width="12.6640625" style="18" customWidth="1"/>
    <col min="7" max="7" width="11" style="18" customWidth="1"/>
    <col min="8" max="8" width="24.44140625" style="18" customWidth="1"/>
    <col min="9" max="9" width="22.21875" style="18" customWidth="1"/>
    <col min="10" max="10" width="20.6640625" style="18" customWidth="1"/>
    <col min="11" max="11" width="44.44140625" style="18" customWidth="1"/>
    <col min="12" max="16384" width="10.77734375" style="18"/>
  </cols>
  <sheetData>
    <row r="1" spans="1:11">
      <c r="A1" s="93" t="s">
        <v>56</v>
      </c>
      <c r="B1" s="93" t="s">
        <v>63</v>
      </c>
      <c r="C1" s="93" t="s">
        <v>64</v>
      </c>
      <c r="D1" s="93" t="s">
        <v>5</v>
      </c>
      <c r="E1" s="93" t="s">
        <v>65</v>
      </c>
      <c r="F1" s="93" t="s">
        <v>66</v>
      </c>
      <c r="G1" s="93" t="s">
        <v>67</v>
      </c>
      <c r="H1" s="94" t="s">
        <v>68</v>
      </c>
      <c r="I1" s="94"/>
      <c r="J1" s="94"/>
    </row>
    <row r="2" spans="1:11">
      <c r="A2" s="93"/>
      <c r="B2" s="93"/>
      <c r="C2" s="93"/>
      <c r="D2" s="93"/>
      <c r="E2" s="93"/>
      <c r="F2" s="93"/>
      <c r="G2" s="93"/>
      <c r="H2" s="37" t="s">
        <v>65</v>
      </c>
      <c r="I2" s="37" t="s">
        <v>66</v>
      </c>
      <c r="J2" s="37" t="s">
        <v>67</v>
      </c>
    </row>
    <row r="3" spans="1:11" s="39" customFormat="1">
      <c r="A3" s="38" t="s">
        <v>69</v>
      </c>
      <c r="B3" s="38" t="s">
        <v>70</v>
      </c>
      <c r="C3" s="38" t="s">
        <v>71</v>
      </c>
      <c r="D3" s="38" t="s">
        <v>72</v>
      </c>
      <c r="E3" s="38" t="s">
        <v>73</v>
      </c>
      <c r="F3" s="38"/>
      <c r="G3" s="38"/>
      <c r="H3" s="38" t="s">
        <v>130</v>
      </c>
      <c r="I3" s="38"/>
      <c r="J3" s="38"/>
    </row>
    <row r="4" spans="1:11" s="39" customFormat="1">
      <c r="A4" s="40" t="s">
        <v>57</v>
      </c>
      <c r="B4" s="40" t="s">
        <v>74</v>
      </c>
      <c r="C4" s="40" t="s">
        <v>71</v>
      </c>
      <c r="D4" s="40" t="s">
        <v>72</v>
      </c>
      <c r="E4" s="40" t="s">
        <v>75</v>
      </c>
      <c r="F4" s="40" t="s">
        <v>76</v>
      </c>
      <c r="G4" s="40"/>
      <c r="H4" s="40" t="s">
        <v>131</v>
      </c>
      <c r="I4" s="40" t="s">
        <v>133</v>
      </c>
      <c r="J4" s="40"/>
    </row>
    <row r="5" spans="1:11" s="39" customFormat="1">
      <c r="A5" s="41" t="s">
        <v>77</v>
      </c>
      <c r="B5" s="40" t="s">
        <v>78</v>
      </c>
      <c r="C5" s="40" t="s">
        <v>71</v>
      </c>
      <c r="D5" s="40" t="s">
        <v>72</v>
      </c>
      <c r="E5" s="40" t="s">
        <v>75</v>
      </c>
      <c r="F5" s="40" t="s">
        <v>76</v>
      </c>
      <c r="G5" s="42"/>
      <c r="H5" s="40" t="s">
        <v>131</v>
      </c>
      <c r="I5" s="40" t="s">
        <v>133</v>
      </c>
      <c r="J5" s="42"/>
    </row>
    <row r="6" spans="1:11" s="39" customFormat="1">
      <c r="A6" s="40" t="s">
        <v>58</v>
      </c>
      <c r="B6" s="40" t="s">
        <v>79</v>
      </c>
      <c r="C6" s="40" t="s">
        <v>71</v>
      </c>
      <c r="D6" s="40" t="s">
        <v>72</v>
      </c>
      <c r="E6" s="40" t="s">
        <v>75</v>
      </c>
      <c r="F6" s="40" t="s">
        <v>76</v>
      </c>
      <c r="G6" s="40" t="s">
        <v>73</v>
      </c>
      <c r="H6" s="40" t="s">
        <v>131</v>
      </c>
      <c r="I6" s="40" t="s">
        <v>133</v>
      </c>
      <c r="J6" s="40" t="s">
        <v>134</v>
      </c>
    </row>
    <row r="7" spans="1:11" s="39" customFormat="1">
      <c r="A7" s="40" t="s">
        <v>80</v>
      </c>
      <c r="B7" s="40" t="s">
        <v>81</v>
      </c>
      <c r="C7" s="40" t="s">
        <v>71</v>
      </c>
      <c r="D7" s="40" t="s">
        <v>72</v>
      </c>
      <c r="E7" s="40" t="s">
        <v>75</v>
      </c>
      <c r="F7" s="40" t="s">
        <v>76</v>
      </c>
      <c r="G7" s="40"/>
      <c r="H7" s="40" t="s">
        <v>131</v>
      </c>
      <c r="I7" s="40" t="s">
        <v>133</v>
      </c>
      <c r="J7" s="40"/>
    </row>
    <row r="8" spans="1:11" s="39" customFormat="1">
      <c r="A8" s="40" t="s">
        <v>82</v>
      </c>
      <c r="B8" s="40" t="s">
        <v>83</v>
      </c>
      <c r="C8" s="40" t="s">
        <v>71</v>
      </c>
      <c r="D8" s="40" t="s">
        <v>72</v>
      </c>
      <c r="E8" s="40" t="s">
        <v>75</v>
      </c>
      <c r="F8" s="40" t="s">
        <v>76</v>
      </c>
      <c r="G8" s="40"/>
      <c r="H8" s="40" t="s">
        <v>131</v>
      </c>
      <c r="I8" s="40" t="s">
        <v>133</v>
      </c>
      <c r="J8" s="40"/>
    </row>
    <row r="9" spans="1:11" s="39" customFormat="1">
      <c r="A9" s="40" t="s">
        <v>84</v>
      </c>
      <c r="B9" s="40" t="s">
        <v>85</v>
      </c>
      <c r="C9" s="40" t="s">
        <v>71</v>
      </c>
      <c r="D9" s="40" t="s">
        <v>72</v>
      </c>
      <c r="E9" s="40" t="s">
        <v>75</v>
      </c>
      <c r="F9" s="40" t="s">
        <v>76</v>
      </c>
      <c r="G9" s="40"/>
      <c r="H9" s="40" t="s">
        <v>131</v>
      </c>
      <c r="I9" s="40" t="s">
        <v>133</v>
      </c>
      <c r="J9" s="40"/>
    </row>
    <row r="10" spans="1:11" s="39" customFormat="1">
      <c r="A10" s="40" t="s">
        <v>86</v>
      </c>
      <c r="B10" s="40" t="s">
        <v>87</v>
      </c>
      <c r="C10" s="40" t="s">
        <v>71</v>
      </c>
      <c r="D10" s="40" t="s">
        <v>72</v>
      </c>
      <c r="E10" s="40" t="s">
        <v>88</v>
      </c>
      <c r="F10" s="40"/>
      <c r="G10" s="40"/>
      <c r="H10" s="40" t="s">
        <v>130</v>
      </c>
      <c r="I10" s="40" t="s">
        <v>133</v>
      </c>
      <c r="J10" s="40"/>
    </row>
    <row r="11" spans="1:11" s="39" customFormat="1" ht="25.5">
      <c r="A11" s="40" t="s">
        <v>89</v>
      </c>
      <c r="B11" s="40" t="s">
        <v>90</v>
      </c>
      <c r="C11" s="40" t="s">
        <v>71</v>
      </c>
      <c r="D11" s="40" t="s">
        <v>72</v>
      </c>
      <c r="E11" s="40" t="s">
        <v>75</v>
      </c>
      <c r="F11" s="40" t="s">
        <v>76</v>
      </c>
      <c r="G11" s="40"/>
      <c r="H11" s="40" t="s">
        <v>131</v>
      </c>
      <c r="I11" s="40" t="s">
        <v>133</v>
      </c>
      <c r="J11" s="40"/>
    </row>
    <row r="12" spans="1:11" s="39" customFormat="1">
      <c r="A12" s="40" t="s">
        <v>91</v>
      </c>
      <c r="B12" s="40" t="s">
        <v>92</v>
      </c>
      <c r="C12" s="40" t="s">
        <v>71</v>
      </c>
      <c r="D12" s="40" t="s">
        <v>72</v>
      </c>
      <c r="E12" s="40" t="s">
        <v>75</v>
      </c>
      <c r="F12" s="40" t="s">
        <v>76</v>
      </c>
      <c r="G12" s="40"/>
      <c r="H12" s="40" t="s">
        <v>131</v>
      </c>
      <c r="I12" s="40" t="s">
        <v>133</v>
      </c>
      <c r="J12" s="40"/>
    </row>
    <row r="13" spans="1:11" ht="61.5">
      <c r="A13" s="43" t="s">
        <v>93</v>
      </c>
      <c r="B13" s="43" t="s">
        <v>94</v>
      </c>
      <c r="C13" s="40" t="s">
        <v>71</v>
      </c>
      <c r="D13" s="44" t="s">
        <v>95</v>
      </c>
      <c r="E13" s="44"/>
      <c r="F13" s="45" t="s">
        <v>125</v>
      </c>
      <c r="G13" s="43"/>
      <c r="H13" s="40"/>
      <c r="I13" s="40" t="s">
        <v>130</v>
      </c>
      <c r="J13" s="43"/>
      <c r="K13" s="18" t="s">
        <v>96</v>
      </c>
    </row>
    <row r="14" spans="1:11">
      <c r="A14" s="43" t="s">
        <v>97</v>
      </c>
      <c r="B14" s="43" t="s">
        <v>98</v>
      </c>
      <c r="C14" s="40" t="s">
        <v>71</v>
      </c>
      <c r="D14" s="44" t="s">
        <v>72</v>
      </c>
      <c r="E14" s="44"/>
      <c r="F14" s="45" t="s">
        <v>126</v>
      </c>
      <c r="G14" s="43"/>
      <c r="H14" s="40"/>
      <c r="I14" s="40" t="s">
        <v>130</v>
      </c>
      <c r="J14" s="43"/>
    </row>
    <row r="15" spans="1:11" ht="25.5">
      <c r="A15" s="43" t="s">
        <v>99</v>
      </c>
      <c r="B15" s="43" t="s">
        <v>100</v>
      </c>
      <c r="C15" s="40" t="s">
        <v>101</v>
      </c>
      <c r="D15" s="43" t="s">
        <v>95</v>
      </c>
      <c r="E15" s="43" t="s">
        <v>124</v>
      </c>
      <c r="F15" s="43"/>
      <c r="G15" s="43"/>
      <c r="H15" s="40" t="s">
        <v>130</v>
      </c>
      <c r="I15" s="43"/>
      <c r="J15" s="43"/>
      <c r="K15" s="18" t="s">
        <v>102</v>
      </c>
    </row>
    <row r="16" spans="1:11" ht="75">
      <c r="A16" s="45" t="s">
        <v>103</v>
      </c>
      <c r="B16" s="45"/>
      <c r="C16" s="41" t="s">
        <v>101</v>
      </c>
      <c r="D16" s="45" t="s">
        <v>104</v>
      </c>
      <c r="E16" s="44" t="s">
        <v>122</v>
      </c>
      <c r="F16" s="44" t="s">
        <v>123</v>
      </c>
      <c r="G16" s="44"/>
      <c r="H16" s="45" t="s">
        <v>132</v>
      </c>
      <c r="I16" s="45" t="s">
        <v>135</v>
      </c>
      <c r="J16" s="44"/>
      <c r="K16" s="46" t="s">
        <v>105</v>
      </c>
    </row>
    <row r="17" spans="1:11" ht="25.5">
      <c r="A17" s="40" t="s">
        <v>106</v>
      </c>
      <c r="B17" s="40"/>
      <c r="C17" s="40" t="s">
        <v>71</v>
      </c>
      <c r="D17" s="40" t="s">
        <v>72</v>
      </c>
      <c r="E17" s="40" t="s">
        <v>107</v>
      </c>
      <c r="F17" s="40" t="s">
        <v>108</v>
      </c>
      <c r="G17" s="40"/>
      <c r="H17" s="47" t="s">
        <v>109</v>
      </c>
      <c r="I17" s="47" t="s">
        <v>110</v>
      </c>
      <c r="J17" s="40"/>
      <c r="K17" s="48" t="s">
        <v>111</v>
      </c>
    </row>
    <row r="20" spans="1:11" ht="15.75">
      <c r="A20" s="49" t="s">
        <v>112</v>
      </c>
    </row>
    <row r="21" spans="1:11">
      <c r="A21" s="50" t="s">
        <v>113</v>
      </c>
      <c r="B21" s="51" t="s">
        <v>136</v>
      </c>
      <c r="C21" s="52" t="s">
        <v>22</v>
      </c>
      <c r="D21" s="51"/>
      <c r="E21" s="51"/>
    </row>
    <row r="22" spans="1:11">
      <c r="A22" s="53" t="s">
        <v>114</v>
      </c>
      <c r="B22" s="58" t="s">
        <v>137</v>
      </c>
      <c r="C22" s="55" t="s">
        <v>138</v>
      </c>
      <c r="D22" s="54"/>
      <c r="E22" s="54"/>
    </row>
    <row r="23" spans="1:11">
      <c r="A23" s="53" t="s">
        <v>115</v>
      </c>
      <c r="B23" s="58" t="s">
        <v>139</v>
      </c>
      <c r="C23" s="55" t="s">
        <v>140</v>
      </c>
      <c r="D23" s="54"/>
      <c r="E23" s="54"/>
    </row>
    <row r="24" spans="1:11" ht="30">
      <c r="A24" s="53" t="s">
        <v>116</v>
      </c>
      <c r="B24" s="54" t="s">
        <v>141</v>
      </c>
      <c r="C24" s="55" t="s">
        <v>144</v>
      </c>
      <c r="D24" s="54"/>
      <c r="E24" s="54"/>
    </row>
    <row r="25" spans="1:11">
      <c r="A25" s="53" t="s">
        <v>117</v>
      </c>
      <c r="B25" s="54" t="s">
        <v>142</v>
      </c>
      <c r="C25" s="55" t="s">
        <v>143</v>
      </c>
      <c r="D25" s="54"/>
      <c r="E25" s="54"/>
    </row>
    <row r="26" spans="1:11" ht="60">
      <c r="A26" s="53" t="s">
        <v>118</v>
      </c>
      <c r="B26" s="54" t="s">
        <v>119</v>
      </c>
      <c r="C26" s="55" t="s">
        <v>120</v>
      </c>
      <c r="D26" s="54"/>
      <c r="E26" s="5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2015-07-01T18:02:30Z</dcterms:modified>
</cp:coreProperties>
</file>