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_AGOSTO\CUADERNOS DE ESTUDIO\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H18" i="1" l="1"/>
  <c r="F18" i="1"/>
  <c r="G18" i="1" s="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F30" i="1" l="1"/>
  <c r="G30" i="1" s="1"/>
  <c r="H30" i="1"/>
  <c r="A31" i="1"/>
  <c r="F31" i="1" l="1"/>
  <c r="G31" i="1" s="1"/>
  <c r="H31" i="1"/>
  <c r="A32" i="1"/>
  <c r="H32" i="1" l="1"/>
  <c r="F32" i="1"/>
  <c r="G32" i="1" s="1"/>
  <c r="A33" i="1"/>
  <c r="F33" i="1" l="1"/>
  <c r="G33" i="1" s="1"/>
  <c r="H33" i="1"/>
  <c r="A34" i="1"/>
  <c r="H34" i="1" l="1"/>
  <c r="F34" i="1"/>
  <c r="G34" i="1" s="1"/>
  <c r="A35" i="1"/>
  <c r="F35" i="1" l="1"/>
  <c r="G35" i="1" s="1"/>
  <c r="H35" i="1"/>
  <c r="A36" i="1"/>
  <c r="F36" i="1" l="1"/>
  <c r="G36" i="1" s="1"/>
  <c r="H36" i="1"/>
  <c r="A37" i="1"/>
  <c r="F37" i="1" l="1"/>
  <c r="G37" i="1" s="1"/>
  <c r="H37" i="1"/>
  <c r="A38" i="1"/>
  <c r="H38" i="1" l="1"/>
  <c r="F38" i="1"/>
  <c r="G38" i="1" s="1"/>
  <c r="A39" i="1"/>
  <c r="F39" i="1" l="1"/>
  <c r="G39" i="1" s="1"/>
  <c r="H39" i="1"/>
  <c r="A40" i="1"/>
  <c r="H40" i="1" l="1"/>
  <c r="F40" i="1"/>
  <c r="G40" i="1" s="1"/>
  <c r="A41" i="1"/>
  <c r="F41" i="1" l="1"/>
  <c r="G41" i="1" s="1"/>
  <c r="H41" i="1"/>
  <c r="A42" i="1"/>
  <c r="F42" i="1" l="1"/>
  <c r="G42" i="1" s="1"/>
  <c r="H42" i="1"/>
  <c r="A43" i="1"/>
  <c r="F43" i="1" l="1"/>
  <c r="G43" i="1" s="1"/>
  <c r="H43" i="1"/>
  <c r="A44" i="1"/>
  <c r="F44" i="1" l="1"/>
  <c r="G44" i="1" s="1"/>
  <c r="H44" i="1"/>
  <c r="A45" i="1"/>
  <c r="F45" i="1" l="1"/>
  <c r="G45" i="1" s="1"/>
  <c r="H45" i="1"/>
  <c r="A46" i="1"/>
  <c r="H46" i="1" l="1"/>
  <c r="F46" i="1"/>
  <c r="G46" i="1" s="1"/>
  <c r="A47" i="1"/>
  <c r="F47" i="1" l="1"/>
  <c r="G47" i="1" s="1"/>
  <c r="H47" i="1"/>
  <c r="A48" i="1"/>
  <c r="H48" i="1" l="1"/>
  <c r="F48" i="1"/>
  <c r="G48" i="1" s="1"/>
  <c r="A49" i="1"/>
  <c r="F49" i="1" l="1"/>
  <c r="G49" i="1" s="1"/>
  <c r="H49" i="1"/>
  <c r="A50" i="1"/>
  <c r="H50" i="1" l="1"/>
  <c r="F50" i="1"/>
  <c r="G50" i="1" s="1"/>
  <c r="A51" i="1"/>
  <c r="A52" i="1" l="1"/>
  <c r="A53" i="1" l="1"/>
  <c r="A54" i="1" l="1"/>
  <c r="A55" i="1" l="1"/>
  <c r="A56" i="1" l="1"/>
  <c r="A57" i="1" l="1"/>
  <c r="A58" i="1" l="1"/>
  <c r="A59" i="1" l="1"/>
  <c r="A60" i="1" l="1"/>
  <c r="A61" i="1" l="1"/>
  <c r="A62" i="1" l="1"/>
</calcChain>
</file>

<file path=xl/sharedStrings.xml><?xml version="1.0" encoding="utf-8"?>
<sst xmlns="http://schemas.openxmlformats.org/spreadsheetml/2006/main" count="532" uniqueCount="278">
  <si>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</si>
  <si>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</si>
  <si>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</si>
  <si>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</si>
  <si>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</si>
  <si>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</si>
  <si>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</si>
  <si>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</si>
  <si>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</si>
  <si>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</si>
  <si>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</si>
  <si>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</si>
  <si>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</si>
  <si>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</si>
  <si>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</si>
  <si>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</si>
  <si>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</si>
  <si>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</si>
  <si>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</si>
  <si>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</si>
  <si>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</si>
  <si>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</si>
  <si>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</si>
  <si>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</si>
  <si>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</si>
  <si>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</si>
  <si>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</si>
  <si>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</si>
  <si>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</si>
  <si>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</si>
  <si>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</si>
  <si>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</si>
  <si>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</si>
  <si>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</si>
  <si>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</si>
  <si>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</si>
  <si>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</si>
  <si>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</si>
  <si>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</si>
  <si>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</si>
  <si>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</si>
  <si>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</si>
  <si>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</si>
  <si>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</si>
  <si>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</si>
  <si>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</si>
  <si>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</si>
  <si>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</si>
  <si>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</si>
  <si>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</si>
  <si>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</si>
  <si>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</si>
  <si>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</si>
  <si>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</si>
  <si>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</si>
  <si>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</si>
  <si>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</si>
  <si>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</si>
  <si>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</si>
  <si>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</si>
  <si>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</si>
  <si>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</si>
  <si>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</si>
  <si>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</si>
  <si>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</si>
  <si>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</si>
  <si>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</si>
  <si>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</si>
  <si>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</si>
  <si>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</si>
  <si>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</si>
  <si>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</si>
  <si>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</si>
  <si>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</si>
  <si>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</si>
  <si>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</si>
  <si>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</si>
  <si>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</si>
  <si>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</si>
  <si>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</si>
  <si>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</si>
  <si>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</si>
  <si>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</si>
  <si>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</si>
  <si>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</si>
  <si>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</si>
  <si>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</si>
  <si>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</si>
  <si>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</si>
  <si>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</si>
  <si>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</si>
  <si>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</si>
  <si>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</si>
  <si>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</si>
  <si>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</si>
  <si>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</si>
  <si>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</si>
  <si>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</si>
  <si>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</si>
  <si>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</si>
  <si>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</si>
  <si>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</si>
  <si>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</si>
  <si>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</si>
  <si>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</si>
  <si>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</si>
  <si>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</si>
  <si>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</si>
  <si>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</si>
  <si>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</si>
  <si>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</si>
  <si>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</si>
  <si>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</si>
  <si>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</si>
  <si>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</si>
  <si>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</si>
  <si>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</si>
  <si>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</si>
  <si>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</si>
  <si>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</si>
  <si>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</si>
  <si>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</si>
  <si>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</si>
  <si>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</si>
  <si>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</si>
  <si>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</si>
  <si>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</si>
  <si>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</si>
  <si>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</si>
  <si>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</si>
  <si>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</si>
  <si>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</si>
  <si>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</si>
  <si>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</si>
  <si>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</si>
  <si>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</si>
  <si>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</si>
  <si>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</si>
  <si>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</si>
  <si>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</si>
  <si>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</si>
  <si>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</si>
  <si>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</si>
  <si>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</si>
  <si>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</si>
  <si>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</si>
  <si>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</si>
  <si>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</si>
  <si>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</si>
  <si>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</si>
  <si>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</si>
  <si>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</si>
  <si>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</si>
  <si>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</si>
  <si>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</si>
  <si>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</si>
  <si>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</si>
  <si>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</si>
  <si>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</si>
  <si>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</si>
  <si>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</si>
  <si>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</si>
  <si>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</si>
  <si>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</si>
  <si>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</si>
  <si>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</si>
  <si>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</si>
  <si>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</si>
  <si>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</si>
  <si>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</si>
  <si>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</si>
  <si>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</si>
  <si>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</si>
  <si>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</si>
  <si>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</si>
  <si>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</si>
  <si>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</si>
  <si>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</si>
  <si>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</si>
  <si>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</si>
  <si>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</si>
  <si>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</si>
  <si>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</si>
  <si>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</si>
  <si>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</si>
  <si>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</si>
  <si>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</si>
  <si>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Asia, África y Oriente al final del siglo XX</t>
  </si>
  <si>
    <t>Mabel López</t>
  </si>
  <si>
    <t>Cuaderno de Estudio</t>
  </si>
  <si>
    <t>CS_10_02</t>
  </si>
  <si>
    <t>http://thumb101.shutterstock.com/display_pic_with_logo/578401/164099903/stock-photo-seoul-south-korea-skyline-164099903.jpg</t>
  </si>
  <si>
    <t>Foto de Seúl, Corea</t>
  </si>
  <si>
    <t>http://upload.wikimedia.org/wikipedia/commons/thumb/0/07/Senkaku_Diaoyu_Tiaoyu_Islands.png/300px-Senkaku_Diaoyu_Tiaoyu_Islands.png</t>
  </si>
  <si>
    <t>Las islas Senkaku</t>
  </si>
  <si>
    <t>http://thumb9.shutterstock.com/display_pic_with_logo/296584/196675586/stock-photo-taipei-taiwan-may-entrance-of-raohe-street-night-market-in-taipei-on-may-raohe-196675586.jpg</t>
  </si>
  <si>
    <t>Imagen de Taipei</t>
  </si>
  <si>
    <t>http://www.izaping.com/wp-content/uploads/2012/01/Poder-b%C3%A9lico-Corea-Norte-y-Corea-del-Sur.gif</t>
  </si>
  <si>
    <t>Infografía de las dos Coreas</t>
  </si>
  <si>
    <t xml:space="preserve">Sumar en una sola ilustración http://www.izaping.com/wp-content/uploads/2012/01/Poder-b%C3%A9lico-Corea-Norte-y-Corea-del-Sur.gif
http://esp.rt.com/actualidad/public_images/7f3/7f3ecd4411417fc22f8caca9abab2228_article630bw.jpg
</t>
  </si>
  <si>
    <t>http://thumb9.shutterstock.com/display_pic_with_logo/2733991/249573676/stock-photo-chinese-soldier-guards-a-line-of-american-p-fighter-planes-ca-the-shark-face-fighters-of-249573676.jpg</t>
  </si>
  <si>
    <t>Militar chino</t>
  </si>
  <si>
    <t>http://thumb7.shutterstock.com/display_pic_with_logo/813493/141285991/stock-photo-tokyo-apr-crowd-at-ginza-sunday-walking-street-on-apr-in-tokyo-japan-ginza-is-141285991.jpg</t>
  </si>
  <si>
    <t>Tokio, Japón</t>
  </si>
  <si>
    <t>http://thumb1.shutterstock.com/display_pic_with_logo/102/165464750/stock-photo-mid-adult-nurse-preparing-patient-for-ct-scan-test-in-hospital-room-165464750.jpg</t>
  </si>
  <si>
    <t>Equipo de diagnóstico médico</t>
  </si>
  <si>
    <t>http://4.bp.blogspot.com/-R7ZjScaQE90/T2zuTcp1CWI/AAAAAAAAAh0/cAWIyOZTjV4/s1600/apec+mapa+2010.jpg</t>
  </si>
  <si>
    <t>Mapa de países que integran el apec.</t>
  </si>
  <si>
    <t>http://thumb7.shutterstock.com/display_pic_with_logo/578401/130906511/stock-photo-bongeunsa-temple-grounds-in-the-gangnam-district-of-seoul-south-korea-130906511.jpg</t>
  </si>
  <si>
    <t xml:space="preserve">Lugar de Corea del Sur </t>
  </si>
  <si>
    <t>http://thumb9.shutterstock.com/display_pic_with_logo/518803/147718496/stock-photo-shanghai-yuyuan-garden-in-nightfall-china-147718496.jpg</t>
  </si>
  <si>
    <t xml:space="preserve">Shanghái, </t>
  </si>
  <si>
    <t>http://images.forwallpaper.com/files/thumbs/preview/1/12796__site-map-of-china_p.jpg</t>
  </si>
  <si>
    <t>Mapa de China.</t>
  </si>
  <si>
    <t>http://thumb1.shutterstock.com/display_pic_with_logo/1135325/178664708/stock-photo-lalibela-ethiopia-january-unidentified-volunteers-hand-out-food-to-pilgrims-after-celebration-178664708.jpg</t>
  </si>
  <si>
    <t xml:space="preserve">http://thumb1.shutterstock.com/display_pic_with_logo/1135325/178664708/stock-photo-lalibela-ethiopia-january-unidentified-volunteers-hand-out-food-to-pilgrims-after-celebration-178664708.jpg
Meter ambas cosas en una caja http://news.bbc.co.uk/media/images/38455000/gif/_38455647_africa_hambre_300c.gif
http://thumb1.shutterstock.com/display_pic_with_logo/1135325/178664708/stock-photo-lalibela-ethiopia-january-unidentified-volunteers-hand-out-food-to-pilgrims-after-celebration-178664708.jpg
http://news.bbc.co.uk/media/images/38455000/gif/_38455647_africa_hambre_300c.gif
</t>
  </si>
  <si>
    <t>Hambruna en Áfica</t>
  </si>
  <si>
    <t>http://thumb101.shutterstock.com/display_pic_with_logo/1138130/108086723/stock-photo-dead-trees-in-dead-vlei-namibia-108086723.jpg</t>
  </si>
  <si>
    <t>Foto de terreno árido en Namibia</t>
  </si>
  <si>
    <t>http://thumb9.shutterstock.com/display_pic_with_logo/8827/8827,1154361467,6/stock-photo-children-playing-on-tank-in-minefield-in-kuito-angola-1618035.jpg</t>
  </si>
  <si>
    <t xml:space="preserve">Imagen de guerra en África </t>
  </si>
  <si>
    <t>http://www.ikuska.com/Africa/Paises/mapas/conflictos.jpg</t>
  </si>
  <si>
    <t xml:space="preserve">Mapa de conflictos en África </t>
  </si>
  <si>
    <t>Niños reclutados para la guerra en África</t>
  </si>
  <si>
    <t>http://thumb9.shutterstock.com/display_pic_with_logo/754048/138477566/stock-photo-monrovia-liberia-february-a-woman-stands-in-front-of-her-roadside-stall-where-she-sells-138477566.jpg</t>
  </si>
  <si>
    <t>Imagen de comercio en África</t>
  </si>
  <si>
    <t>http://thumb101.shutterstock.com/display_pic_with_logo/9438/251855983/stock-photo-torit-south-sudan-february-unidentified-women-carry-heavy-loads-on-their-heads-in-south-251855983.jpg</t>
  </si>
  <si>
    <t>Imagen de vida cotidiana en Sudán</t>
  </si>
  <si>
    <t>http://thumbnails.visually.netdna-cdn.com/world-commodities-map-africa_536becb7083f7_w1243.png</t>
  </si>
  <si>
    <t xml:space="preserve">Mapa de riquezas de África </t>
  </si>
  <si>
    <t>Otra posibilidad
https://jjolmos.files.wordpress.com/2014/02/africa-natural-resources.jpg
Otra posibilidad es https://jjolmos.files.wordpress.com/2014/02/africa-natural-resources.jpg</t>
  </si>
  <si>
    <t>http://thumb9.shutterstock.com/display_pic_with_logo/754048/259239422/stock-photo-cape-town-south-africa-aug-a-man-cuts-fabric-for-a-new-garment-in-a-large-clothing-factory-in-259239422.jpg</t>
  </si>
  <si>
    <t>Imagen de industria en África</t>
  </si>
  <si>
    <t>http://thumb7.shutterstock.com/display_pic_with_logo/814174/161912165/stock-photo-azaz-syria-august-a-destroyed-tank-in-front-of-a-similarly-ruined-mosque-161912165.jpg</t>
  </si>
  <si>
    <t>Fotos de la Primavera árabe</t>
  </si>
  <si>
    <t>http://www.abc.es/Media/201112/03/arabe--644x362.jpg</t>
  </si>
  <si>
    <t>Mapas con información sobre la Primavera Árabe</t>
  </si>
  <si>
    <t>Otra opción es http://1.bp.blogspot.com/-urklfs3Kvvc/UiTf16FmKUI/AAAAAAAAAO8/z2296i5oz7A/s1600/primavera_arabe_.jpg</t>
  </si>
  <si>
    <t>http://thumb7.shutterstock.com/display_pic_with_logo/7880/7880,1295131849,1/stock-photo-nice-january-tunisian-manifestants-rally-the-street-of-the-city-after-the-runaway-of-dictator-69040912.jpg</t>
  </si>
  <si>
    <t>Manifestaciones en Túnez</t>
  </si>
  <si>
    <t>http://thumb9.shutterstock.com/display_pic_with_logo/608500/221795722/stock-photo-sana-yemen-january-people-walking-and-buying-on-the-market-of-old-sana-on-yemen-221795722.jpg</t>
  </si>
  <si>
    <t>Fotografía de ciudad en Yemen</t>
  </si>
  <si>
    <t>http://thumb1.shutterstock.com/display_pic_with_logo/543709/144436960/stock-photo-sidi-gaber-alexandria-egypt-june-egyptians-protest-against-president-morsy-in-sidi-gaber-144436960.jpg</t>
  </si>
  <si>
    <t>Imagen de manifestaciones en Egipto</t>
  </si>
  <si>
    <t>http://thumb1.shutterstock.com/display_pic_with_logo/957307/261961124/stock-photo-red-marker-over-libya-261961124.jpg</t>
  </si>
  <si>
    <t>Imagen de mapa de Libia</t>
  </si>
  <si>
    <t>http://thumb1.shutterstock.com/display_pic_with_logo/512149/238132960/stock-photo-bird-view-of-manama-city-bahrain-skyline-with-modern-skyscrapers-standing-on-the-coast-of-persian-238132960.jpg</t>
  </si>
  <si>
    <t>Fotografía de ciudad en Bahréin</t>
  </si>
  <si>
    <t>http://thumb9.shutterstock.com/display_pic_with_logo/646174/646174,1315482313,2/stock-photo-lahore-sept-tehreek-nifaz-e-fiqh-jafariya-chant-slogans-demanding-saudi-arabia-government-to-84265210.jpg</t>
  </si>
  <si>
    <t>Imagen de protestas en Arabia Saudí</t>
  </si>
  <si>
    <t>http://thumb9.shutterstock.com/display_pic_with_logo/668929/258955682/stock-photo-muttrah-oman-dec-omani-people-at-al-dhalam-souq-in-muttrah-oman-it-s-one-of-the-oldest-258955682.jpg</t>
  </si>
  <si>
    <t>Imagen de mercado en Omán</t>
  </si>
  <si>
    <t>http://thumb9.shutterstock.com/display_pic_with_logo/437269/132791996/stock-photo-serekaniye-syria-march-view-of-war-damage-from-serekaniye-syrian-war-plane-bombed-serekaniye-132791996.jpg</t>
  </si>
  <si>
    <t>Imagen de bombardeos en Siria</t>
  </si>
  <si>
    <t>http://thumb7.shutterstock.com/display_pic_with_logo/246133/246133,1314469603,1/stock-photo-cairo-feb-groups-of-egyptian-anti-government-protesters-on-their-way-to-cairo-s-central-tahrir-83526772.jpg</t>
  </si>
  <si>
    <t>Protestas de la Primavera árabe</t>
  </si>
  <si>
    <t>http://thumb7.shutterstock.com/display_pic_with_logo/252589/252589,1322117277,1/stock-photo-arab-spring-uprising-info-text-cloud-word-composed-in-the-map-shape-of-the-arab-world-comprises-89456296.jpg</t>
  </si>
  <si>
    <t>Infografía alusiva a la Primavera Árabe</t>
  </si>
  <si>
    <t>http://files.redsafeworld.net/200000183-1f422203b5/palestina-israel.jpg</t>
  </si>
  <si>
    <t>Mapa con información sobre la formación del Estado de Israel entre 1948-1967</t>
  </si>
  <si>
    <t>Otra opción es http://www.upaya.es/images/palestina.jpg</t>
  </si>
  <si>
    <t>http://image.shutterstock.com/display_pic_with_logo/437269/218952550/stock-photo-suruc-turkey-september-turkey-opened-its-border-to-syrians-fleeing-the-town-of-kobane-in-218952550.jpg</t>
  </si>
  <si>
    <t>Refugiados kurdos</t>
  </si>
  <si>
    <t>http://thumb7.shutterstock.com/display_pic_with_logo/11095/11095,1232225655,1/stock-photo-jerusalem-january-demonstration-against-war-in-gaza-strip-on-january-at-old-city-23442967.jpg</t>
  </si>
  <si>
    <t>Imagen de protestas palestinas</t>
  </si>
  <si>
    <t>http://thumb101.shutterstock.com/display_pic_with_logo/578401/232686427/stock-photo-jerusalem-israel-old-city-cityscape-232686427.jpg</t>
  </si>
  <si>
    <t>Imagen de Jerusalén</t>
  </si>
  <si>
    <t>http://thumb101.shutterstock.com/display_pic_with_logo/641824/206173603/stock-vector-muslim-boy-and-jewish-boy-being-friends-206173603.jpg</t>
  </si>
  <si>
    <t>Foto de dos niños, israelí y palestino, abrazados</t>
  </si>
  <si>
    <t>http://thumb7.shutterstock.com/display_pic_with_logo/302563/302563,1268998710,1/stock-photo-bethlehem-palestinian-areas-may-palestinian-residents-of-bethlehem-walk-near-an-israeli-tank-49033645.jpg</t>
  </si>
  <si>
    <t>Imagen de palestinos durante ocupaciones israelíes</t>
  </si>
  <si>
    <t>http://thumb101.shutterstock.com/display_pic_with_logo/502231/143685997/stock-photo-view-on-palestinian-city-in-judean-desert-landscape-not-far-from-bethlehem-palestine-israel-143685997.jpg</t>
  </si>
  <si>
    <t xml:space="preserve">Imagen de la aridez de Palestina </t>
  </si>
  <si>
    <t>http://thumb9.shutterstock.com/display_pic_with_logo/2733991/244396822/stock-photo-demolished-vehicles-line-highway-the-highway-of-death-were-destroyed-as-iraqi-forces-retreated-244396822.jpg</t>
  </si>
  <si>
    <t>Imagen de bombardeo durante Guerra del Golfo</t>
  </si>
  <si>
    <t>http://cdn4.eldia.com.do/wp-content/uploads/2014/09/1304320228_1.jpg</t>
  </si>
  <si>
    <t>Foto que muestra el atentado a las Torres Gemelas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</si>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</sst>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applyAlignment="1">
      <alignment vertical="center"/>
    </xf>
    <xf numFmtId="0" fontId="24" fillId="0" borderId="0" xfId="0" applyFont="1" applyAlignment="1">
      <alignment vertical="center"/>
    </xf>
    <xf numFmtId="0" fontId="2" fillId="0" borderId="0" xfId="0" applyFont="1" applyFill="1" applyBorder="1" applyAlignment="1" applyProtection="1">
      <alignment wrapText="1"/>
      <protection locked="0"/>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c.es/Media/201112/03/arabe--644x362.jpg" TargetMode="External"/><Relationship Id="rId2" Type="http://schemas.openxmlformats.org/officeDocument/2006/relationships/hyperlink" Target="http://thumbnails.visually.netdna-cdn.com/world-commodities-map-africa_536becb7083f7_w1243.png" TargetMode="External"/><Relationship Id="rId1" Type="http://schemas.openxmlformats.org/officeDocument/2006/relationships/hyperlink" Target="http://www.izaping.com/wp-content/uploads/2012/01/Poder-b%C3%A9lico-Corea-Norte-y-Corea-del-Sur.gif" TargetMode="External"/><Relationship Id="rId5" Type="http://schemas.openxmlformats.org/officeDocument/2006/relationships/printerSettings" Target="../printerSettings/printerSettings1.bin"/><Relationship Id="rId4" Type="http://schemas.openxmlformats.org/officeDocument/2006/relationships/hyperlink" Target="http://files.redsafeworld.net/200000183-1f422203b5/palestina-israel.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E10" sqref="E10:E50"/>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3" t="s">
        <v>23</v>
      </c>
      <c r="D2" s="84"/>
      <c r="F2" s="76" t="s">
        <v>0</v>
      </c>
      <c r="G2" s="77"/>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5">
        <v>10</v>
      </c>
      <c r="D3" s="86"/>
      <c r="F3" s="78">
        <v>42245</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5" t="s">
        <v>187</v>
      </c>
      <c r="D4" s="86"/>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7" t="s">
        <v>188</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107" t="s">
        <v>191</v>
      </c>
      <c r="C10" s="20" t="str">
        <f t="shared" ref="C10:C41" si="0">IF(OR(B10&lt;&gt;"",J10&lt;&gt;""),IF($G$4="Recurso",CONCATENATE($G$4," ",$G$5),$G$4),"")</f>
        <v>Cuaderno de Estudio</v>
      </c>
      <c r="D10" s="63" t="s">
        <v>277</v>
      </c>
      <c r="E10" s="63" t="s">
        <v>153</v>
      </c>
      <c r="F10" s="13" t="str">
        <f t="shared" ref="F10" si="1">IF(OR(B10&lt;&gt;"",J10&lt;&gt;""),CONCATENATE($C$7,"_",$A10,IF($G$4="Cuaderno de Estudio","_small",CONCATENATE(IF(I10="","","n"),IF(LEFT($G$5,1)="F",".jpg",".png")))),"")</f>
        <v>CS_10_02_IMG01_small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CS_10_02_IMG01_zoom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07" t="s">
        <v>192</v>
      </c>
      <c r="K10" s="64"/>
      <c r="O10" s="2" t="str">
        <f>'Definición técnica de imagenes'!A12</f>
        <v>M12D</v>
      </c>
    </row>
    <row r="11" spans="1:16" s="11" customFormat="1" ht="13.9" customHeight="1">
      <c r="A11" s="12" t="str">
        <f t="shared" ref="A11:A18" si="3">IF(OR(B11&lt;&gt;"",J11&lt;&gt;""),CONCATENATE(LEFT(A10,3),IF(MID(A10,4,2)+1&lt;10,CONCATENATE("0",MID(A10,4,2)+1))),"")</f>
        <v>IMG02</v>
      </c>
      <c r="B11" s="107" t="s">
        <v>193</v>
      </c>
      <c r="C11" s="20" t="str">
        <f t="shared" si="0"/>
        <v>Cuaderno de Estudio</v>
      </c>
      <c r="D11" s="63" t="s">
        <v>277</v>
      </c>
      <c r="E11" s="63" t="s">
        <v>153</v>
      </c>
      <c r="F11" s="13" t="str">
        <f t="shared" ref="F11:F74" si="4">IF(OR(B11&lt;&gt;"",J11&lt;&gt;""),CONCATENATE($C$7,"_",$A11,IF($G$4="Cuaderno de Estudio","_small",CONCATENATE(IF(I11="","","n"),IF(LEFT($G$5,1)="F",".jpg",".png")))),"")</f>
        <v>CS_10_02_IMG02_small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CS_10_02_IMG02_zoom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07" t="s">
        <v>194</v>
      </c>
      <c r="K11" s="65"/>
      <c r="O11" s="2" t="str">
        <f>'Definición técnica de imagenes'!A13</f>
        <v>M101</v>
      </c>
    </row>
    <row r="12" spans="1:16" s="11" customFormat="1">
      <c r="A12" s="12" t="str">
        <f t="shared" si="3"/>
        <v>IMG03</v>
      </c>
      <c r="B12" s="107" t="s">
        <v>195</v>
      </c>
      <c r="C12" s="20" t="str">
        <f t="shared" si="0"/>
        <v>Cuaderno de Estudio</v>
      </c>
      <c r="D12" s="63" t="s">
        <v>277</v>
      </c>
      <c r="E12" s="63" t="s">
        <v>153</v>
      </c>
      <c r="F12" s="13" t="str">
        <f t="shared" si="4"/>
        <v>CS_10_02_IMG03_small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CS_10_02_IMG03_zoom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07" t="s">
        <v>196</v>
      </c>
      <c r="K12" s="64"/>
      <c r="O12" s="2" t="str">
        <f>'Definición técnica de imagenes'!A18</f>
        <v>Diaporama F1</v>
      </c>
    </row>
    <row r="13" spans="1:16" s="11" customFormat="1" ht="16.5" customHeight="1">
      <c r="A13" s="12" t="str">
        <f t="shared" si="3"/>
        <v>IMG04</v>
      </c>
      <c r="B13" s="108" t="s">
        <v>197</v>
      </c>
      <c r="C13" s="20" t="str">
        <f t="shared" si="0"/>
        <v>Cuaderno de Estudio</v>
      </c>
      <c r="D13" s="63" t="s">
        <v>277</v>
      </c>
      <c r="E13" s="63" t="s">
        <v>153</v>
      </c>
      <c r="F13" s="13" t="str">
        <f t="shared" si="4"/>
        <v>CS_10_02_IMG04_small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CS_10_02_IMG04_zoom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t="s">
        <v>199</v>
      </c>
      <c r="O13" s="2" t="str">
        <f>'Definición técnica de imagenes'!A19</f>
        <v>F4</v>
      </c>
    </row>
    <row r="14" spans="1:16" s="11" customFormat="1">
      <c r="A14" s="12" t="str">
        <f t="shared" si="3"/>
        <v>IMG05</v>
      </c>
      <c r="B14" s="107" t="s">
        <v>200</v>
      </c>
      <c r="C14" s="20" t="str">
        <f t="shared" si="0"/>
        <v>Cuaderno de Estudio</v>
      </c>
      <c r="D14" s="63" t="s">
        <v>277</v>
      </c>
      <c r="E14" s="63" t="s">
        <v>153</v>
      </c>
      <c r="F14" s="13" t="str">
        <f t="shared" si="4"/>
        <v>CS_10_02_IMG05_small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CS_10_02_IMG05_zoom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c r="A15" s="12" t="str">
        <f t="shared" si="3"/>
        <v>IMG06</v>
      </c>
      <c r="B15" s="107" t="s">
        <v>202</v>
      </c>
      <c r="C15" s="20" t="str">
        <f t="shared" si="0"/>
        <v>Cuaderno de Estudio</v>
      </c>
      <c r="D15" s="63" t="s">
        <v>277</v>
      </c>
      <c r="E15" s="63" t="s">
        <v>153</v>
      </c>
      <c r="F15" s="13" t="str">
        <f t="shared" si="4"/>
        <v>CS_10_02_IMG06_small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CS_10_02_IMG06_zoom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7" t="s">
        <v>203</v>
      </c>
      <c r="K15" s="66"/>
      <c r="O15" s="2" t="str">
        <f>'Definición técnica de imagenes'!A24</f>
        <v>F6B</v>
      </c>
    </row>
    <row r="16" spans="1:16" s="11" customFormat="1" ht="14.25">
      <c r="A16" s="12" t="str">
        <f t="shared" si="3"/>
        <v>IMG07</v>
      </c>
      <c r="B16" s="107" t="s">
        <v>204</v>
      </c>
      <c r="C16" s="20" t="str">
        <f t="shared" si="0"/>
        <v>Cuaderno de Estudio</v>
      </c>
      <c r="D16" s="63" t="s">
        <v>277</v>
      </c>
      <c r="E16" s="63" t="s">
        <v>153</v>
      </c>
      <c r="F16" s="13" t="str">
        <f t="shared" si="4"/>
        <v>CS_10_02_IMG07_small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CS_10_02_IMG07_zoom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c r="O16" s="2" t="str">
        <f>'Definición técnica de imagenes'!A25</f>
        <v>F7</v>
      </c>
    </row>
    <row r="17" spans="1:15" s="11" customFormat="1">
      <c r="A17" s="12" t="str">
        <f t="shared" si="3"/>
        <v>IMG08</v>
      </c>
      <c r="B17" s="107" t="s">
        <v>206</v>
      </c>
      <c r="C17" s="20" t="str">
        <f t="shared" si="0"/>
        <v>Cuaderno de Estudio</v>
      </c>
      <c r="D17" s="63" t="s">
        <v>277</v>
      </c>
      <c r="E17" s="63" t="s">
        <v>153</v>
      </c>
      <c r="F17" s="13" t="str">
        <f t="shared" si="4"/>
        <v>CS_10_02_IMG08_small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CS_10_02_IMG08_zoom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07" t="s">
        <v>207</v>
      </c>
      <c r="K17" s="66"/>
      <c r="O17" s="2" t="str">
        <f>'Definición técnica de imagenes'!A27</f>
        <v>F7B</v>
      </c>
    </row>
    <row r="18" spans="1:15" s="11" customFormat="1">
      <c r="A18" s="12" t="str">
        <f t="shared" si="3"/>
        <v>IMG09</v>
      </c>
      <c r="B18" s="107" t="s">
        <v>208</v>
      </c>
      <c r="C18" s="20" t="str">
        <f t="shared" si="0"/>
        <v>Cuaderno de Estudio</v>
      </c>
      <c r="D18" s="63" t="s">
        <v>277</v>
      </c>
      <c r="E18" s="63" t="s">
        <v>153</v>
      </c>
      <c r="F18" s="13" t="str">
        <f t="shared" si="4"/>
        <v>CS_10_02_IMG09_small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CS_10_02_IMG09_zoom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ht="14.25">
      <c r="A19" s="12" t="str">
        <f t="shared" ref="A19:A50" si="6">IF(OR(B19&lt;&gt;"",J19&lt;&gt;""),CONCATENATE(LEFT(A18,3),IF(MID(A18,4,2)+1&lt;10,CONCATENATE("0",MID(A18,4,2)+1),MID(A18,4,2)+1)),"")</f>
        <v>IMG10</v>
      </c>
      <c r="B19" s="107" t="s">
        <v>210</v>
      </c>
      <c r="C19" s="20" t="str">
        <f t="shared" si="0"/>
        <v>Cuaderno de Estudio</v>
      </c>
      <c r="D19" s="63" t="s">
        <v>277</v>
      </c>
      <c r="E19" s="63" t="s">
        <v>153</v>
      </c>
      <c r="F19" s="13" t="str">
        <f t="shared" si="4"/>
        <v>CS_10_02_IMG10_small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CS_10_02_IMG10_zoom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07" t="s">
        <v>211</v>
      </c>
      <c r="K19" s="68"/>
      <c r="O19" s="2" t="str">
        <f>'Definición técnica de imagenes'!A31</f>
        <v>F10</v>
      </c>
    </row>
    <row r="20" spans="1:15" s="11" customFormat="1">
      <c r="A20" s="12" t="str">
        <f t="shared" si="6"/>
        <v>IMG11</v>
      </c>
      <c r="B20" s="107" t="s">
        <v>212</v>
      </c>
      <c r="C20" s="20" t="str">
        <f t="shared" si="0"/>
        <v>Cuaderno de Estudio</v>
      </c>
      <c r="D20" s="63" t="s">
        <v>277</v>
      </c>
      <c r="E20" s="63" t="s">
        <v>153</v>
      </c>
      <c r="F20" s="13" t="str">
        <f t="shared" si="4"/>
        <v>CS_10_02_IMG11_small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CS_10_02_IMG11_zoom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07" t="s">
        <v>213</v>
      </c>
      <c r="K20" s="66"/>
      <c r="O20" s="2" t="str">
        <f>'Definición técnica de imagenes'!A32</f>
        <v>F10B</v>
      </c>
    </row>
    <row r="21" spans="1:15" s="11" customFormat="1" ht="17.25" customHeight="1">
      <c r="A21" s="12" t="str">
        <f>IF(OR(B21&lt;&gt;"",K21&lt;&gt;""),CONCATENATE(LEFT(A20,3),IF(MID(A20,4,2)+1&lt;10,CONCATENATE("0",MID(A20,4,2)+1),MID(A20,4,2)+1)),"")</f>
        <v>IMG12</v>
      </c>
      <c r="B21" s="109" t="s">
        <v>214</v>
      </c>
      <c r="C21" s="20" t="str">
        <f>IF(OR(B21&lt;&gt;"",K21&lt;&gt;""),IF($G$4="Recurso",CONCATENATE($G$4," ",$G$5),$G$4),"")</f>
        <v>Cuaderno de Estudio</v>
      </c>
      <c r="D21" s="63" t="s">
        <v>277</v>
      </c>
      <c r="E21" s="63" t="s">
        <v>153</v>
      </c>
      <c r="F21" s="13" t="str">
        <f>IF(OR(B21&lt;&gt;"",K21&lt;&gt;""),CONCATENATE($C$7,"_",$A21,IF($G$4="Cuaderno de Estudio","_small",CONCATENATE(IF(I21="","","n"),IF(LEFT($G$5,1)="F",".jpg",".png")))),"")</f>
        <v>CS_10_02_IMG12_small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ca="1">IF(AND(I21&lt;&gt;"",I21&lt;&gt;0),IF(OR(B21&lt;&gt;"",K21&lt;&gt;""),CONCATENATE($C$7,"_",$A21,IF($G$4="Cuaderno de Estudio","_zoom",CONCATENATE("a",IF(LEFT($G$5,1)="F",".jpg",".png")))),""),"")</f>
        <v>CS_10_02_IMG12_zoom</v>
      </c>
      <c r="I21" s="13" t="str">
        <f ca="1">IF(OR($B21&lt;&gt;"",$K21&lt;&gt;""),IF($G$4="Recurso",IF(VLOOKUP($E21,OFFSET('Definición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10" t="s">
        <v>216</v>
      </c>
      <c r="K21" s="66" t="s">
        <v>215</v>
      </c>
      <c r="O21" s="2" t="str">
        <f>'Definición técnica de imagenes'!A33</f>
        <v>F11</v>
      </c>
    </row>
    <row r="22" spans="1:15" s="11" customFormat="1">
      <c r="A22" s="12" t="str">
        <f t="shared" si="6"/>
        <v>IMG13</v>
      </c>
      <c r="B22" s="107" t="s">
        <v>217</v>
      </c>
      <c r="C22" s="20" t="str">
        <f t="shared" si="0"/>
        <v>Cuaderno de Estudio</v>
      </c>
      <c r="D22" s="63" t="s">
        <v>277</v>
      </c>
      <c r="E22" s="63" t="s">
        <v>153</v>
      </c>
      <c r="F22" s="13" t="str">
        <f t="shared" si="4"/>
        <v>CS_10_02_IMG13_small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CS_10_02_IMG13_zoom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07" t="s">
        <v>218</v>
      </c>
      <c r="K22" s="69"/>
      <c r="O22" s="2" t="str">
        <f>'Definición técnica de imagenes'!A34</f>
        <v>F12</v>
      </c>
    </row>
    <row r="23" spans="1:15" s="11" customFormat="1">
      <c r="A23" s="12" t="str">
        <f t="shared" si="6"/>
        <v>IMG14</v>
      </c>
      <c r="B23" s="107" t="s">
        <v>219</v>
      </c>
      <c r="C23" s="20" t="str">
        <f t="shared" si="0"/>
        <v>Cuaderno de Estudio</v>
      </c>
      <c r="D23" s="63" t="s">
        <v>277</v>
      </c>
      <c r="E23" s="63" t="s">
        <v>153</v>
      </c>
      <c r="F23" s="13" t="str">
        <f t="shared" si="4"/>
        <v>CS_10_02_IMG14_small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CS_10_02_IMG14_zoom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07" t="s">
        <v>220</v>
      </c>
      <c r="K23" s="64"/>
      <c r="O23" s="2" t="str">
        <f>'Definición técnica de imagenes'!A35</f>
        <v>F13</v>
      </c>
    </row>
    <row r="24" spans="1:15" s="11" customFormat="1">
      <c r="A24" s="12" t="str">
        <f t="shared" si="6"/>
        <v>IMG15</v>
      </c>
      <c r="B24" s="107" t="s">
        <v>221</v>
      </c>
      <c r="C24" s="20" t="str">
        <f t="shared" si="0"/>
        <v>Cuaderno de Estudio</v>
      </c>
      <c r="D24" s="63" t="s">
        <v>277</v>
      </c>
      <c r="E24" s="63" t="s">
        <v>153</v>
      </c>
      <c r="F24" s="13" t="str">
        <f t="shared" si="4"/>
        <v>CS_10_02_IMG15_small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CS_10_02_IMG15_zoom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107" t="s">
        <v>222</v>
      </c>
      <c r="K24" s="65"/>
      <c r="O24" s="2" t="str">
        <f>'Definición técnica de imagenes'!A37</f>
        <v>F13B</v>
      </c>
    </row>
    <row r="25" spans="1:15" s="11" customFormat="1">
      <c r="A25" s="12" t="str">
        <f t="shared" si="6"/>
        <v>IMG16</v>
      </c>
      <c r="B25" s="107" t="s">
        <v>219</v>
      </c>
      <c r="C25" s="20" t="str">
        <f t="shared" si="0"/>
        <v>Cuaderno de Estudio</v>
      </c>
      <c r="D25" s="63" t="s">
        <v>277</v>
      </c>
      <c r="E25" s="63" t="s">
        <v>153</v>
      </c>
      <c r="F25" s="13" t="str">
        <f t="shared" si="4"/>
        <v>CS_10_02_IMG16_small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CS_10_02_IMG16_zoom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223</v>
      </c>
      <c r="K25" s="64"/>
    </row>
    <row r="26" spans="1:15" s="11" customFormat="1">
      <c r="A26" s="12" t="str">
        <f t="shared" si="6"/>
        <v>IMG17</v>
      </c>
      <c r="B26" s="107" t="s">
        <v>224</v>
      </c>
      <c r="C26" s="20" t="str">
        <f t="shared" si="0"/>
        <v>Cuaderno de Estudio</v>
      </c>
      <c r="D26" s="63" t="s">
        <v>277</v>
      </c>
      <c r="E26" s="63" t="s">
        <v>153</v>
      </c>
      <c r="F26" s="13" t="str">
        <f t="shared" si="4"/>
        <v>CS_10_02_IMG17_small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CS_10_02_IMG17_zoom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107" t="s">
        <v>225</v>
      </c>
      <c r="K26" s="64"/>
    </row>
    <row r="27" spans="1:15" s="11" customFormat="1">
      <c r="A27" s="12" t="str">
        <f t="shared" si="6"/>
        <v>IMG18</v>
      </c>
      <c r="B27" s="107" t="s">
        <v>226</v>
      </c>
      <c r="C27" s="20" t="str">
        <f t="shared" si="0"/>
        <v>Cuaderno de Estudio</v>
      </c>
      <c r="D27" s="63" t="s">
        <v>277</v>
      </c>
      <c r="E27" s="63" t="s">
        <v>153</v>
      </c>
      <c r="F27" s="13" t="str">
        <f t="shared" si="4"/>
        <v>CS_10_02_IMG18_small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CS_10_02_IMG18_zoom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107" t="s">
        <v>227</v>
      </c>
      <c r="K27" s="64"/>
      <c r="O27" s="2"/>
    </row>
    <row r="28" spans="1:15" s="11" customFormat="1" ht="17.25" customHeight="1">
      <c r="A28" s="12" t="str">
        <f t="shared" si="6"/>
        <v>IMG19</v>
      </c>
      <c r="B28" s="108" t="s">
        <v>228</v>
      </c>
      <c r="C28" s="20" t="str">
        <f t="shared" si="0"/>
        <v>Cuaderno de Estudio</v>
      </c>
      <c r="D28" s="63" t="s">
        <v>277</v>
      </c>
      <c r="E28" s="63" t="s">
        <v>153</v>
      </c>
      <c r="F28" s="13" t="str">
        <f t="shared" si="4"/>
        <v>CS_10_02_IMG19_small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CS_10_02_IMG19_zoom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229</v>
      </c>
      <c r="K28" s="64" t="s">
        <v>230</v>
      </c>
    </row>
    <row r="29" spans="1:15" s="11" customFormat="1">
      <c r="A29" s="12" t="str">
        <f t="shared" si="6"/>
        <v>IMG20</v>
      </c>
      <c r="B29" s="107" t="s">
        <v>231</v>
      </c>
      <c r="C29" s="20" t="str">
        <f t="shared" si="0"/>
        <v>Cuaderno de Estudio</v>
      </c>
      <c r="D29" s="63" t="s">
        <v>277</v>
      </c>
      <c r="E29" s="63" t="s">
        <v>153</v>
      </c>
      <c r="F29" s="13" t="str">
        <f t="shared" si="4"/>
        <v>CS_10_02_IMG20_small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CS_10_02_IMG20_zoom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107" t="s">
        <v>232</v>
      </c>
      <c r="K29" s="64"/>
    </row>
    <row r="30" spans="1:15" s="11" customFormat="1">
      <c r="A30" s="12" t="str">
        <f t="shared" si="6"/>
        <v>IMG21</v>
      </c>
      <c r="B30" s="107" t="s">
        <v>233</v>
      </c>
      <c r="C30" s="20" t="str">
        <f t="shared" si="0"/>
        <v>Cuaderno de Estudio</v>
      </c>
      <c r="D30" s="63" t="s">
        <v>277</v>
      </c>
      <c r="E30" s="63" t="s">
        <v>153</v>
      </c>
      <c r="F30" s="13" t="str">
        <f t="shared" si="4"/>
        <v>CS_10_02_IMG21_small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CS_10_02_IMG21_zoom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107" t="s">
        <v>234</v>
      </c>
      <c r="K30" s="64"/>
    </row>
    <row r="31" spans="1:15" s="11" customFormat="1" ht="14.25" customHeight="1">
      <c r="A31" s="12" t="str">
        <f t="shared" si="6"/>
        <v>IMG22</v>
      </c>
      <c r="B31" s="111" t="s">
        <v>235</v>
      </c>
      <c r="C31" s="20" t="str">
        <f t="shared" si="0"/>
        <v>Cuaderno de Estudio</v>
      </c>
      <c r="D31" s="63" t="s">
        <v>277</v>
      </c>
      <c r="E31" s="63" t="s">
        <v>153</v>
      </c>
      <c r="F31" s="13" t="str">
        <f t="shared" si="4"/>
        <v>CS_10_02_IMG22_small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CS_10_02_IMG22_zoom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107" t="s">
        <v>236</v>
      </c>
      <c r="K31" s="64" t="s">
        <v>237</v>
      </c>
    </row>
    <row r="32" spans="1:15" s="11" customFormat="1">
      <c r="A32" s="12" t="str">
        <f t="shared" si="6"/>
        <v>IMG23</v>
      </c>
      <c r="B32" s="107" t="s">
        <v>238</v>
      </c>
      <c r="C32" s="20" t="str">
        <f t="shared" si="0"/>
        <v>Cuaderno de Estudio</v>
      </c>
      <c r="D32" s="63" t="s">
        <v>277</v>
      </c>
      <c r="E32" s="63" t="s">
        <v>153</v>
      </c>
      <c r="F32" s="13" t="str">
        <f t="shared" si="4"/>
        <v>CS_10_02_IMG23_small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CS_10_02_IMG23_zoom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107" t="s">
        <v>239</v>
      </c>
      <c r="K32" s="64"/>
    </row>
    <row r="33" spans="1:15" s="11" customFormat="1">
      <c r="A33" s="12" t="str">
        <f t="shared" si="6"/>
        <v>IMG24</v>
      </c>
      <c r="B33" s="107" t="s">
        <v>240</v>
      </c>
      <c r="C33" s="20" t="str">
        <f t="shared" si="0"/>
        <v>Cuaderno de Estudio</v>
      </c>
      <c r="D33" s="63" t="s">
        <v>277</v>
      </c>
      <c r="E33" s="63" t="s">
        <v>153</v>
      </c>
      <c r="F33" s="13" t="str">
        <f t="shared" si="4"/>
        <v>CS_10_02_IMG24_small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CS_10_02_IMG24_zoom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107" t="s">
        <v>241</v>
      </c>
      <c r="K33" s="64"/>
    </row>
    <row r="34" spans="1:15" s="11" customFormat="1">
      <c r="A34" s="12" t="str">
        <f t="shared" si="6"/>
        <v>IMG25</v>
      </c>
      <c r="B34" s="107" t="s">
        <v>242</v>
      </c>
      <c r="C34" s="20" t="str">
        <f t="shared" si="0"/>
        <v>Cuaderno de Estudio</v>
      </c>
      <c r="D34" s="63" t="s">
        <v>277</v>
      </c>
      <c r="E34" s="63" t="s">
        <v>153</v>
      </c>
      <c r="F34" s="13" t="str">
        <f t="shared" si="4"/>
        <v>CS_10_02_IMG25_small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CS_10_02_IMG25_zoom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107" t="s">
        <v>243</v>
      </c>
      <c r="K34" s="64"/>
      <c r="O34" s="2"/>
    </row>
    <row r="35" spans="1:15" s="11" customFormat="1">
      <c r="A35" s="12" t="str">
        <f t="shared" si="6"/>
        <v>IMG26</v>
      </c>
      <c r="B35" s="107" t="s">
        <v>244</v>
      </c>
      <c r="C35" s="20" t="str">
        <f t="shared" si="0"/>
        <v>Cuaderno de Estudio</v>
      </c>
      <c r="D35" s="63" t="s">
        <v>277</v>
      </c>
      <c r="E35" s="63" t="s">
        <v>153</v>
      </c>
      <c r="F35" s="13" t="str">
        <f t="shared" si="4"/>
        <v>CS_10_02_IMG26_small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CS_10_02_IMG26_zoom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107" t="s">
        <v>245</v>
      </c>
      <c r="K35" s="65"/>
      <c r="O35" s="2"/>
    </row>
    <row r="36" spans="1:15" s="11" customFormat="1">
      <c r="A36" s="12" t="str">
        <f t="shared" si="6"/>
        <v>IMG27</v>
      </c>
      <c r="B36" s="107" t="s">
        <v>246</v>
      </c>
      <c r="C36" s="20" t="str">
        <f t="shared" si="0"/>
        <v>Cuaderno de Estudio</v>
      </c>
      <c r="D36" s="63" t="s">
        <v>277</v>
      </c>
      <c r="E36" s="63" t="s">
        <v>153</v>
      </c>
      <c r="F36" s="13" t="str">
        <f t="shared" si="4"/>
        <v>CS_10_02_IMG27_small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CS_10_02_IMG27_zoom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107" t="s">
        <v>247</v>
      </c>
      <c r="K36" s="65"/>
      <c r="O36" s="2"/>
    </row>
    <row r="37" spans="1:15" s="11" customFormat="1">
      <c r="A37" s="12" t="str">
        <f t="shared" si="6"/>
        <v>IMG28</v>
      </c>
      <c r="B37" s="107" t="s">
        <v>248</v>
      </c>
      <c r="C37" s="20" t="str">
        <f t="shared" si="0"/>
        <v>Cuaderno de Estudio</v>
      </c>
      <c r="D37" s="63" t="s">
        <v>277</v>
      </c>
      <c r="E37" s="63" t="s">
        <v>153</v>
      </c>
      <c r="F37" s="13" t="str">
        <f t="shared" si="4"/>
        <v>CS_10_02_IMG28_small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CS_10_02_IMG28_zoom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107" t="s">
        <v>249</v>
      </c>
      <c r="K37" s="65"/>
    </row>
    <row r="38" spans="1:15" s="11" customFormat="1">
      <c r="A38" s="12" t="str">
        <f t="shared" si="6"/>
        <v>IMG29</v>
      </c>
      <c r="B38" s="107" t="s">
        <v>250</v>
      </c>
      <c r="C38" s="20" t="str">
        <f t="shared" si="0"/>
        <v>Cuaderno de Estudio</v>
      </c>
      <c r="D38" s="63" t="s">
        <v>277</v>
      </c>
      <c r="E38" s="63" t="s">
        <v>153</v>
      </c>
      <c r="F38" s="13" t="str">
        <f t="shared" si="4"/>
        <v>CS_10_02_IMG29_small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CS_10_02_IMG29_zoom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107" t="s">
        <v>251</v>
      </c>
      <c r="K38" s="65"/>
    </row>
    <row r="39" spans="1:15" s="11" customFormat="1">
      <c r="A39" s="12" t="str">
        <f t="shared" si="6"/>
        <v>IMG30</v>
      </c>
      <c r="B39" s="107" t="s">
        <v>252</v>
      </c>
      <c r="C39" s="20" t="str">
        <f t="shared" si="0"/>
        <v>Cuaderno de Estudio</v>
      </c>
      <c r="D39" s="63" t="s">
        <v>277</v>
      </c>
      <c r="E39" s="63" t="s">
        <v>153</v>
      </c>
      <c r="F39" s="13" t="str">
        <f t="shared" si="4"/>
        <v>CS_10_02_IMG30_small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CS_10_02_IMG30_zoom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107" t="s">
        <v>253</v>
      </c>
      <c r="K39" s="65"/>
    </row>
    <row r="40" spans="1:15" s="11" customFormat="1">
      <c r="A40" s="12" t="str">
        <f t="shared" si="6"/>
        <v>IMG31</v>
      </c>
      <c r="B40" s="107" t="s">
        <v>254</v>
      </c>
      <c r="C40" s="20" t="str">
        <f t="shared" si="0"/>
        <v>Cuaderno de Estudio</v>
      </c>
      <c r="D40" s="63" t="s">
        <v>277</v>
      </c>
      <c r="E40" s="63" t="s">
        <v>153</v>
      </c>
      <c r="F40" s="13" t="str">
        <f t="shared" si="4"/>
        <v>CS_10_02_IMG31_small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CS_10_02_IMG31_zoom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255</v>
      </c>
      <c r="K40" s="65"/>
    </row>
    <row r="41" spans="1:15" s="11" customFormat="1">
      <c r="A41" s="12" t="str">
        <f t="shared" si="6"/>
        <v>IMG32</v>
      </c>
      <c r="B41" s="107" t="s">
        <v>256</v>
      </c>
      <c r="C41" s="20" t="str">
        <f t="shared" si="0"/>
        <v>Cuaderno de Estudio</v>
      </c>
      <c r="D41" s="63" t="s">
        <v>277</v>
      </c>
      <c r="E41" s="63" t="s">
        <v>153</v>
      </c>
      <c r="F41" s="13" t="str">
        <f t="shared" si="4"/>
        <v>CS_10_02_IMG32_small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CS_10_02_IMG32_zoom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107" t="s">
        <v>257</v>
      </c>
      <c r="K41" s="65"/>
    </row>
    <row r="42" spans="1:15" s="11" customFormat="1" ht="13.5" customHeight="1">
      <c r="A42" s="12" t="str">
        <f t="shared" si="6"/>
        <v>IMG33</v>
      </c>
      <c r="B42" s="108" t="s">
        <v>258</v>
      </c>
      <c r="C42" s="20" t="str">
        <f t="shared" ref="C42:C73" si="7">IF(OR(B42&lt;&gt;"",J42&lt;&gt;""),IF($G$4="Recurso",CONCATENATE($G$4," ",$G$5),$G$4),"")</f>
        <v>Cuaderno de Estudio</v>
      </c>
      <c r="D42" s="63" t="s">
        <v>277</v>
      </c>
      <c r="E42" s="63" t="s">
        <v>153</v>
      </c>
      <c r="F42" s="13" t="str">
        <f t="shared" si="4"/>
        <v>CS_10_02_IMG33_small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CS_10_02_IMG33_zoom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107" t="s">
        <v>259</v>
      </c>
      <c r="K42" s="65" t="s">
        <v>260</v>
      </c>
    </row>
    <row r="43" spans="1:15" s="11" customFormat="1">
      <c r="A43" s="12" t="str">
        <f t="shared" si="6"/>
        <v>IMG34</v>
      </c>
      <c r="B43" s="107" t="s">
        <v>261</v>
      </c>
      <c r="C43" s="20" t="str">
        <f t="shared" si="7"/>
        <v>Cuaderno de Estudio</v>
      </c>
      <c r="D43" s="63" t="s">
        <v>277</v>
      </c>
      <c r="E43" s="63" t="s">
        <v>153</v>
      </c>
      <c r="F43" s="13" t="str">
        <f t="shared" si="4"/>
        <v>CS_10_02_IMG34_small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CS_10_02_IMG34_zoom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t="s">
        <v>262</v>
      </c>
      <c r="K43" s="65"/>
    </row>
    <row r="44" spans="1:15" s="11" customFormat="1">
      <c r="A44" s="12" t="str">
        <f t="shared" si="6"/>
        <v>IMG35</v>
      </c>
      <c r="B44" s="107" t="s">
        <v>263</v>
      </c>
      <c r="C44" s="20" t="str">
        <f t="shared" si="7"/>
        <v>Cuaderno de Estudio</v>
      </c>
      <c r="D44" s="63" t="s">
        <v>277</v>
      </c>
      <c r="E44" s="63" t="s">
        <v>153</v>
      </c>
      <c r="F44" s="13" t="str">
        <f t="shared" si="4"/>
        <v>CS_10_02_IMG35_small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CS_10_02_IMG35_zoom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107" t="s">
        <v>264</v>
      </c>
      <c r="K44" s="65"/>
    </row>
    <row r="45" spans="1:15" s="11" customFormat="1">
      <c r="A45" s="12" t="str">
        <f t="shared" si="6"/>
        <v>IMG36</v>
      </c>
      <c r="B45" s="107" t="s">
        <v>265</v>
      </c>
      <c r="C45" s="20" t="str">
        <f t="shared" si="7"/>
        <v>Cuaderno de Estudio</v>
      </c>
      <c r="D45" s="63" t="s">
        <v>277</v>
      </c>
      <c r="E45" s="63" t="s">
        <v>153</v>
      </c>
      <c r="F45" s="13" t="str">
        <f t="shared" si="4"/>
        <v>CS_10_02_IMG36_small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CS_10_02_IMG36_zoom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107" t="s">
        <v>266</v>
      </c>
      <c r="K45" s="65"/>
    </row>
    <row r="46" spans="1:15" s="11" customFormat="1">
      <c r="A46" s="12" t="str">
        <f t="shared" si="6"/>
        <v>IMG37</v>
      </c>
      <c r="B46" s="107" t="s">
        <v>267</v>
      </c>
      <c r="C46" s="20" t="str">
        <f t="shared" si="7"/>
        <v>Cuaderno de Estudio</v>
      </c>
      <c r="D46" s="63" t="s">
        <v>277</v>
      </c>
      <c r="E46" s="63" t="s">
        <v>153</v>
      </c>
      <c r="F46" s="13" t="str">
        <f t="shared" si="4"/>
        <v>CS_10_02_IMG37_small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CS_10_02_IMG37_zoom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107" t="s">
        <v>268</v>
      </c>
      <c r="K46" s="65"/>
    </row>
    <row r="47" spans="1:15" s="11" customFormat="1">
      <c r="A47" s="12" t="str">
        <f t="shared" si="6"/>
        <v>IMG38</v>
      </c>
      <c r="B47" s="107" t="s">
        <v>269</v>
      </c>
      <c r="C47" s="20" t="str">
        <f t="shared" si="7"/>
        <v>Cuaderno de Estudio</v>
      </c>
      <c r="D47" s="63" t="s">
        <v>277</v>
      </c>
      <c r="E47" s="63" t="s">
        <v>153</v>
      </c>
      <c r="F47" s="13" t="str">
        <f t="shared" si="4"/>
        <v>CS_10_02_IMG38_small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CS_10_02_IMG38_zoom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107" t="s">
        <v>270</v>
      </c>
      <c r="K47" s="65"/>
    </row>
    <row r="48" spans="1:15" s="11" customFormat="1">
      <c r="A48" s="12" t="str">
        <f t="shared" si="6"/>
        <v>IMG39</v>
      </c>
      <c r="B48" s="107" t="s">
        <v>271</v>
      </c>
      <c r="C48" s="20" t="str">
        <f t="shared" si="7"/>
        <v>Cuaderno de Estudio</v>
      </c>
      <c r="D48" s="63" t="s">
        <v>277</v>
      </c>
      <c r="E48" s="63" t="s">
        <v>153</v>
      </c>
      <c r="F48" s="13" t="str">
        <f t="shared" si="4"/>
        <v>CS_10_02_IMG39_small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CS_10_02_IMG39_zoom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107" t="s">
        <v>272</v>
      </c>
      <c r="K48" s="65"/>
    </row>
    <row r="49" spans="1:11" s="11" customFormat="1">
      <c r="A49" s="12" t="str">
        <f t="shared" si="6"/>
        <v>IMG40</v>
      </c>
      <c r="B49" s="107" t="s">
        <v>273</v>
      </c>
      <c r="C49" s="20" t="str">
        <f t="shared" si="7"/>
        <v>Cuaderno de Estudio</v>
      </c>
      <c r="D49" s="63" t="s">
        <v>277</v>
      </c>
      <c r="E49" s="63" t="s">
        <v>153</v>
      </c>
      <c r="F49" s="13" t="str">
        <f t="shared" si="4"/>
        <v>CS_10_02_IMG40_small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CS_10_02_IMG40_zoom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107" t="s">
        <v>274</v>
      </c>
      <c r="K49" s="65"/>
    </row>
    <row r="50" spans="1:11" s="11" customFormat="1">
      <c r="A50" s="12" t="str">
        <f t="shared" si="6"/>
        <v>IMG41</v>
      </c>
      <c r="B50" s="107" t="s">
        <v>275</v>
      </c>
      <c r="C50" s="20" t="str">
        <f t="shared" si="7"/>
        <v>Cuaderno de Estudio</v>
      </c>
      <c r="D50" s="63" t="s">
        <v>277</v>
      </c>
      <c r="E50" s="63" t="s">
        <v>153</v>
      </c>
      <c r="F50" s="13" t="str">
        <f t="shared" si="4"/>
        <v>CS_10_02_IMG41_small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CS_10_02_IMG41_zoom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107" t="s">
        <v>276</v>
      </c>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hyperlink ref="B28" r:id="rId2"/>
    <hyperlink ref="B31" r:id="rId3"/>
    <hyperlink ref="B42" r:id="rId4"/>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91" t="s">
        <v>38</v>
      </c>
      <c r="B1" s="92"/>
      <c r="C1" s="92"/>
      <c r="D1" s="92"/>
      <c r="E1" s="92"/>
      <c r="F1" s="93"/>
    </row>
    <row r="2" spans="1:11" ht="15.75">
      <c r="A2" s="30" t="s">
        <v>42</v>
      </c>
      <c r="B2" s="31"/>
      <c r="C2" s="94" t="s">
        <v>13</v>
      </c>
      <c r="D2" s="95"/>
      <c r="E2" s="96"/>
      <c r="F2" s="32"/>
    </row>
    <row r="3" spans="1:11" ht="60">
      <c r="A3" s="33" t="s">
        <v>43</v>
      </c>
      <c r="B3" s="31"/>
      <c r="C3" s="100" t="s">
        <v>14</v>
      </c>
      <c r="D3" s="101"/>
      <c r="E3" s="102"/>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03" t="str">
        <f>CONCATENATE(H21,"_",I21,"_",J21,"_CO")</f>
        <v>LE_07_04_CO</v>
      </c>
      <c r="E5" s="104"/>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89" t="str">
        <f>CONCATENATE("SolicitudGrafica_",D5,".xls")</f>
        <v>SolicitudGrafica_LE_07_04_CO.xls</v>
      </c>
      <c r="E7" s="89"/>
      <c r="F7" s="90"/>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91" t="s">
        <v>41</v>
      </c>
      <c r="B13" s="92"/>
      <c r="C13" s="92"/>
      <c r="D13" s="92"/>
      <c r="E13" s="92"/>
      <c r="F13" s="93"/>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94" t="s">
        <v>49</v>
      </c>
      <c r="D15" s="95"/>
      <c r="E15" s="95"/>
      <c r="F15" s="96"/>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7" t="str">
        <f>CONCATENATE(H21,"_",I21,"_",J21,"_",K45)</f>
        <v>LE_07_04_REC10</v>
      </c>
      <c r="E17" s="98"/>
      <c r="F17" s="99"/>
      <c r="J17" s="22">
        <v>14</v>
      </c>
      <c r="K17" s="22">
        <v>14</v>
      </c>
    </row>
    <row r="18" spans="1:11" ht="75.75" thickBot="1">
      <c r="A18" s="33" t="s">
        <v>48</v>
      </c>
      <c r="B18" s="31"/>
      <c r="C18" s="59" t="s">
        <v>120</v>
      </c>
      <c r="D18" s="89" t="str">
        <f>CONCATENATE("SolicitudGrafica_",D17,".xls")</f>
        <v>SolicitudGrafica_LE_07_04_REC10.xls</v>
      </c>
      <c r="E18" s="89"/>
      <c r="F18" s="90"/>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1"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5" customFormat="1" ht="14.65" customHeight="1">
      <c r="A15" s="73" t="s">
        <v>96</v>
      </c>
      <c r="B15" s="73"/>
      <c r="C15" s="73" t="s">
        <v>97</v>
      </c>
      <c r="D15" s="74" t="s">
        <v>98</v>
      </c>
      <c r="E15" s="73" t="s">
        <v>93</v>
      </c>
      <c r="F15" s="73" t="s">
        <v>117</v>
      </c>
      <c r="G15" s="73"/>
      <c r="H15" s="74" t="s">
        <v>122</v>
      </c>
      <c r="I15" s="73"/>
      <c r="J15" s="75"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0"/>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0"/>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2015-08-29T13:50:12Z</dcterms:modified>
</cp:coreProperties>
</file>