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<sst xmlns="http://schemas.openxmlformats.org/spreadsheetml/2006/main" count="410" uniqueCount="206">
  <si>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</si>
  <si>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</si>
  <si>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</si>
  <si>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</si>
  <si>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</si>
  <si>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</si>
  <si>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</si>
  <si>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</si>
  <si>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</si>
  <si>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</si>
  <si>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</si>
  <si>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</si>
  <si>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</si>
  <si>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</si>
  <si>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</si>
  <si>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</si>
  <si>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</si>
  <si>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</si>
  <si>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</si>
  <si>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</si>
  <si>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</si>
  <si>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</si>
  <si>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</si>
  <si>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</si>
  <si>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</si>
  <si>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</si>
  <si>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</si>
  <si>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</si>
  <si>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</si>
  <si>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</si>
  <si>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</si>
  <si>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</si>
  <si>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</si>
  <si>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</si>
  <si>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</si>
  <si>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</si>
  <si>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</si>
  <si>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</si>
  <si>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</si>
  <si>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</si>
  <si>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</si>
  <si>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</si>
  <si>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</si>
  <si>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</si>
  <si>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</si>
  <si>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</si>
  <si>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</si>
  <si>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</si>
  <si>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</si>
  <si>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</si>
  <si>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</si>
  <si>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</si>
  <si>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</si>
  <si>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</si>
  <si>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</si>
  <si>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</si>
  <si>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</si>
  <si>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</si>
  <si>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</si>
  <si>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</si>
  <si>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</si>
  <si>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</si>
  <si>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</si>
  <si>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</si>
  <si>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</si>
  <si>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</si>
  <si>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</si>
  <si>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</si>
  <si>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</si>
  <si>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</si>
  <si>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</si>
  <si>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</si>
  <si>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</si>
  <si>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</si>
  <si>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</si>
  <si>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</si>
  <si>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</si>
  <si>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</si>
  <si>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</si>
  <si>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</si>
  <si>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</si>
  <si>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</si>
  <si>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</si>
  <si>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</si>
  <si>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</si>
  <si>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</si>
  <si>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</si>
  <si>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</si>
  <si>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</si>
  <si>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</si>
  <si>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</si>
  <si>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</si>
  <si>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</si>
  <si>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</si>
  <si>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</si>
  <si>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</si>
  <si>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</si>
  <si>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</si>
  <si>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</si>
  <si>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</si>
  <si>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</si>
  <si>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</si>
  <si>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</si>
  <si>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</si>
  <si>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</si>
  <si>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</si>
  <si>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</si>
  <si>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</si>
  <si>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</si>
  <si>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</si>
  <si>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</si>
  <si>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</si>
  <si>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</si>
  <si>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</si>
  <si>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</si>
  <si>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</si>
  <si>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</si>
  <si>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</si>
  <si>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</si>
  <si>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</si>
  <si>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</si>
  <si>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</si>
  <si>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</si>
  <si>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</si>
  <si>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</si>
  <si>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</si>
  <si>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</si>
  <si>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</si>
  <si>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</si>
  <si>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</si>
  <si>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</si>
  <si>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</si>
  <si>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</si>
  <si>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</si>
  <si>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</si>
  <si>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</si>
  <si>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</si>
  <si>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</si>
  <si>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</si>
  <si>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</si>
  <si>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</si>
  <si>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</si>
  <si>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</si>
  <si>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</si>
  <si>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</si>
  <si>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</si>
  <si>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</si>
  <si>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</si>
  <si>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</si>
  <si>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</si>
  <si>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</si>
  <si>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</si>
  <si>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</si>
  <si>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</si>
  <si>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</si>
  <si>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</si>
  <si>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</si>
  <si>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</si>
  <si>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</si>
  <si>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</si>
  <si>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</si>
  <si>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</si>
  <si>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</si>
  <si>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</si>
  <si>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</si>
  <si>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</si>
  <si>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</si>
  <si>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</si>
  <si>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</si>
  <si>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</si>
  <si>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</si>
  <si>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</si>
  <si>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</si>
  <si>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</si>
  <si>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</si>
  <si>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</si>
  <si>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</si>
  <si>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</si>
  <si>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</si>
  <si>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</si>
  <si>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</si>
  <si>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</si>
  <si>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</si>
  <si>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</si>
  <si>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</si>
  <si>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</si>
  <si>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</si>
  <si>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
El relieve y la hidrografía</t>
  </si>
  <si>
    <t>Marcela Guevara B.</t>
  </si>
  <si>
    <t>Ciclo del agua</t>
  </si>
  <si>
    <t>Vista aérea del río Gauja</t>
  </si>
  <si>
    <t>Cascada Erawan</t>
  </si>
  <si>
    <t>Montañas de Colorado</t>
  </si>
  <si>
    <t>Vista desde los Pirineos</t>
  </si>
  <si>
    <t>Volcán Tungurahua</t>
  </si>
  <si>
    <t>Explosión del volcán Tungurahua en la noche</t>
  </si>
  <si>
    <t>Nubes de tormenta cubren el cielo de Tel - Aviv Beach</t>
  </si>
  <si>
    <t>Tormenta eléctrica</t>
  </si>
  <si>
    <t>Atmósfera de la Tierra; esquema de efecto invernadero</t>
  </si>
  <si>
    <t>Efecto invernadero sobre la atmósfera de la tierra</t>
  </si>
  <si>
    <t>Cascadas de la isla Reunión</t>
  </si>
  <si>
    <t>Cenote Dzitnup cerca de Valladolid, México</t>
  </si>
  <si>
    <t>Fotografía</t>
  </si>
  <si>
    <t>Ilustración</t>
  </si>
  <si>
    <t>Toca traducir al español las palabras</t>
  </si>
  <si>
    <t>CS_06_10_REC10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</si>
</sst>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42320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107857988</v>
      </c>
      <c r="C10" s="20" t="str">
        <f t="shared" ref="C10:C41" si="0">IF(OR(B10&lt;&gt;"",J10&lt;&gt;""),IF($G$4="Recurso",CONCATENATE($G$4," ",$G$5),$G$4),"")</f>
        <v>Recurso F4</v>
      </c>
      <c r="D10" s="63" t="s">
        <v>202</v>
      </c>
      <c r="E10" s="63" t="s">
        <v>150</v>
      </c>
      <c r="F10" s="13" t="str">
        <f t="shared" ref="F10" ca="1" si="1">IF(OR(B10&lt;&gt;"",J10&lt;&gt;""),CONCATENATE($C$7,"_",$A10,IF($G$4="Cuaderno de Estudio","_small",CONCATENATE(IF(I10="","","n"),IF(LEFT($G$5,1)="F",".jpg",".png")))),"")</f>
        <v>CS_06_10_REC10_IMG01.jpg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107857988</v>
      </c>
      <c r="C11" s="20" t="str">
        <f t="shared" si="0"/>
        <v>Recurso F4</v>
      </c>
      <c r="D11" s="63" t="s">
        <v>202</v>
      </c>
      <c r="E11" s="63" t="s">
        <v>155</v>
      </c>
      <c r="F11" s="13" t="str">
        <f t="shared" ref="F11:F74" ca="1" si="4">IF(OR(B11&lt;&gt;"",J11&lt;&gt;""),CONCATENATE($C$7,"_",$A11,IF($G$4="Cuaderno de Estudio","_small",CONCATENATE(IF(I11="","","n"),IF(LEFT($G$5,1)="F",".jpg",".png")))),"")</f>
        <v>CS_06_10_REC10_IMG02.jpg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x14ac:dyDescent="0.25">
      <c r="A12" s="12" t="str">
        <f t="shared" si="3"/>
        <v>IMG03</v>
      </c>
      <c r="B12" s="62">
        <v>83484706</v>
      </c>
      <c r="C12" s="20" t="str">
        <f t="shared" si="0"/>
        <v>Recurso F4</v>
      </c>
      <c r="D12" s="63" t="s">
        <v>202</v>
      </c>
      <c r="E12" s="63" t="s">
        <v>163</v>
      </c>
      <c r="F12" s="13" t="str">
        <f t="shared" ca="1" si="4"/>
        <v>CS_06_10_REC10_IMG03.jpg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x14ac:dyDescent="0.25">
      <c r="A13" s="12" t="str">
        <f t="shared" si="3"/>
        <v>IMG04</v>
      </c>
      <c r="B13" s="62">
        <v>178251992</v>
      </c>
      <c r="C13" s="20" t="str">
        <f t="shared" si="0"/>
        <v>Recurso F4</v>
      </c>
      <c r="D13" s="63" t="s">
        <v>202</v>
      </c>
      <c r="E13" s="63" t="s">
        <v>155</v>
      </c>
      <c r="F13" s="13" t="str">
        <f t="shared" ca="1" si="4"/>
        <v>CS_06_10_REC10_IMG04.jpg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x14ac:dyDescent="0.25">
      <c r="A14" s="12" t="str">
        <f t="shared" si="3"/>
        <v>IMG05</v>
      </c>
      <c r="B14" s="62">
        <v>109309793</v>
      </c>
      <c r="C14" s="20" t="str">
        <f t="shared" si="0"/>
        <v>Recurso F4</v>
      </c>
      <c r="D14" s="63" t="s">
        <v>202</v>
      </c>
      <c r="E14" s="63" t="s">
        <v>163</v>
      </c>
      <c r="F14" s="13" t="str">
        <f t="shared" ca="1" si="4"/>
        <v>CS_06_10_REC10_IMG05.jpg</v>
      </c>
      <c r="G14" s="13" t="str">
        <f ca="1">IF($F14&lt;&gt;"",IF($G$4="Recurso",VLOOKUP($E14,OFFSET('Definición técnica de imagenes'!$A$1,MATCH($G$5,'Definición técnica de imagenes'!$A$1:$A$104,0)-1,1,COUNTIF('Definición técnica de imagenes'!$A$3:$A$102,$G$5),5),5,FALSE),'Definición técnica de imagenes'!$F$16),"")</f>
        <v>330 x 475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x14ac:dyDescent="0.25">
      <c r="A15" s="12" t="str">
        <f t="shared" si="3"/>
        <v>IMG06</v>
      </c>
      <c r="B15" s="62">
        <v>155676989</v>
      </c>
      <c r="C15" s="20" t="str">
        <f t="shared" si="0"/>
        <v>Recurso F4</v>
      </c>
      <c r="D15" s="63" t="s">
        <v>202</v>
      </c>
      <c r="E15" s="63" t="s">
        <v>155</v>
      </c>
      <c r="F15" s="13" t="str">
        <f t="shared" ca="1" si="4"/>
        <v>CS_06_10_REC10_IMG06.jpg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189</v>
      </c>
      <c r="K15" s="66"/>
      <c r="O15" s="2" t="str">
        <f>'Definición técnica de imagenes'!A24</f>
        <v>F6B</v>
      </c>
    </row>
    <row r="16" spans="1:16" s="11" customFormat="1" ht="14.25" x14ac:dyDescent="0.3">
      <c r="A16" s="12" t="str">
        <f t="shared" si="3"/>
        <v>IMG07</v>
      </c>
      <c r="B16" s="62">
        <v>236708653</v>
      </c>
      <c r="C16" s="20" t="str">
        <f t="shared" si="0"/>
        <v>Recurso F4</v>
      </c>
      <c r="D16" s="63" t="s">
        <v>203</v>
      </c>
      <c r="E16" s="63" t="s">
        <v>163</v>
      </c>
      <c r="F16" s="13" t="str">
        <f t="shared" ca="1" si="4"/>
        <v>CS_06_10_REC10_IMG07.jpg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189</v>
      </c>
      <c r="K16" s="68" t="s">
        <v>204</v>
      </c>
      <c r="O16" s="2" t="str">
        <f>'Definición técnica de imagenes'!A25</f>
        <v>F7</v>
      </c>
    </row>
    <row r="17" spans="1:15" s="11" customFormat="1" x14ac:dyDescent="0.25">
      <c r="A17" s="12" t="str">
        <f t="shared" si="3"/>
        <v>IMG08</v>
      </c>
      <c r="B17" s="62">
        <v>114918106</v>
      </c>
      <c r="C17" s="20" t="str">
        <f t="shared" si="0"/>
        <v>Recurso F4</v>
      </c>
      <c r="D17" s="63" t="s">
        <v>202</v>
      </c>
      <c r="E17" s="63" t="s">
        <v>155</v>
      </c>
      <c r="F17" s="13" t="str">
        <f t="shared" ca="1" si="4"/>
        <v>CS_06_10_REC10_IMG08.jpg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194</v>
      </c>
      <c r="K17" s="66"/>
      <c r="O17" s="2" t="str">
        <f>'Definición técnica de imagenes'!A27</f>
        <v>F7B</v>
      </c>
    </row>
    <row r="18" spans="1:15" s="11" customFormat="1" ht="27" x14ac:dyDescent="0.25">
      <c r="A18" s="12" t="str">
        <f t="shared" si="3"/>
        <v>IMG09</v>
      </c>
      <c r="B18" s="62">
        <v>229742578</v>
      </c>
      <c r="C18" s="20" t="str">
        <f t="shared" si="0"/>
        <v>Recurso F4</v>
      </c>
      <c r="D18" s="63" t="s">
        <v>202</v>
      </c>
      <c r="E18" s="63" t="s">
        <v>163</v>
      </c>
      <c r="F18" s="13" t="str">
        <f t="shared" ca="1" si="4"/>
        <v>CS_06_10_REC10_IMG09.jpg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195</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135586805</v>
      </c>
      <c r="C19" s="20" t="str">
        <f t="shared" si="0"/>
        <v>Recurso F4</v>
      </c>
      <c r="D19" s="63" t="s">
        <v>202</v>
      </c>
      <c r="E19" s="63" t="s">
        <v>155</v>
      </c>
      <c r="F19" s="13" t="str">
        <f t="shared" ca="1" si="4"/>
        <v>CS_06_10_REC10_IMG10.jpg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196</v>
      </c>
      <c r="K19" s="68"/>
      <c r="O19" s="2" t="str">
        <f>'Definición técnica de imagenes'!A31</f>
        <v>F10</v>
      </c>
    </row>
    <row r="20" spans="1:15" s="11" customFormat="1" x14ac:dyDescent="0.25">
      <c r="A20" s="12" t="str">
        <f t="shared" si="6"/>
        <v>IMG11</v>
      </c>
      <c r="B20" s="62">
        <v>263587259</v>
      </c>
      <c r="C20" s="20" t="str">
        <f t="shared" si="0"/>
        <v>Recurso F4</v>
      </c>
      <c r="D20" s="63" t="s">
        <v>202</v>
      </c>
      <c r="E20" s="63" t="s">
        <v>163</v>
      </c>
      <c r="F20" s="13" t="str">
        <f t="shared" ca="1" si="4"/>
        <v>CS_06_10_REC10_IMG11.jpg</v>
      </c>
      <c r="G20" s="13" t="str">
        <f ca="1">IF($F20&lt;&gt;"",IF($G$4="Recurso",VLOOKUP($E20,OFFSET('Definición técnica de imagenes'!$A$1,MATCH($G$5,'Definición técnica de imagenes'!$A$1:$A$104,0)-1,1,COUNTIF('Definición técnica de imagenes'!$A$3:$A$102,$G$5),5),5,FALSE),'Definición técnica de imagenes'!$F$16),"")</f>
        <v>330 x 475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197</v>
      </c>
      <c r="K20" s="66"/>
      <c r="O20" s="2" t="str">
        <f>'Definición técnica de imagenes'!A32</f>
        <v>F10B</v>
      </c>
    </row>
    <row r="21" spans="1:15" s="11" customFormat="1" ht="27" x14ac:dyDescent="0.25">
      <c r="A21" s="12" t="str">
        <f t="shared" si="6"/>
        <v>IMG12</v>
      </c>
      <c r="B21" s="62">
        <v>55223521</v>
      </c>
      <c r="C21" s="20" t="str">
        <f t="shared" si="0"/>
        <v>Recurso F4</v>
      </c>
      <c r="D21" s="63" t="s">
        <v>202</v>
      </c>
      <c r="E21" s="63" t="s">
        <v>155</v>
      </c>
      <c r="F21" s="13" t="str">
        <f t="shared" ca="1" si="4"/>
        <v>CS_06_10_REC10_IMG12.jpg</v>
      </c>
      <c r="G21" s="13" t="str">
        <f ca="1">IF($F21&lt;&gt;"",IF($G$4="Recurso",VLOOKUP($E21,OFFSET('Definición técnica de imagenes'!$A$1,MATCH($G$5,'Definición técnica de imagenes'!$A$1:$A$104,0)-1,1,COUNTIF('Definición técnica de imagenes'!$A$3:$A$102,$G$5),5),5,FALSE),'Definición técnica de imagenes'!$F$16),"")</f>
        <v>750 x 365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198</v>
      </c>
      <c r="K21" s="66"/>
      <c r="O21" s="2" t="str">
        <f>'Definición técnica de imagenes'!A33</f>
        <v>F11</v>
      </c>
    </row>
    <row r="22" spans="1:15" s="11" customFormat="1" ht="27" x14ac:dyDescent="0.25">
      <c r="A22" s="12" t="str">
        <f t="shared" si="6"/>
        <v>IMG13</v>
      </c>
      <c r="B22" s="62">
        <v>35550304</v>
      </c>
      <c r="C22" s="20" t="str">
        <f t="shared" si="0"/>
        <v>Recurso F4</v>
      </c>
      <c r="D22" s="63" t="s">
        <v>202</v>
      </c>
      <c r="E22" s="63" t="s">
        <v>163</v>
      </c>
      <c r="F22" s="13" t="str">
        <f t="shared" ca="1" si="4"/>
        <v>CS_06_10_REC10_IMG13.jpg</v>
      </c>
      <c r="G22" s="13" t="str">
        <f ca="1">IF($F22&lt;&gt;"",IF($G$4="Recurso",VLOOKUP($E22,OFFSET('Definición técnica de imagenes'!$A$1,MATCH($G$5,'Definición técnica de imagenes'!$A$1:$A$104,0)-1,1,COUNTIF('Definición técnica de imagenes'!$A$3:$A$102,$G$5),5),5,FALSE),'Definición técnica de imagenes'!$F$16),"")</f>
        <v>330 x 475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199</v>
      </c>
      <c r="K22" s="69"/>
      <c r="O22" s="2" t="str">
        <f>'Definición técnica de imagenes'!A34</f>
        <v>F12</v>
      </c>
    </row>
    <row r="23" spans="1:15" s="11" customFormat="1" x14ac:dyDescent="0.25">
      <c r="A23" s="12" t="str">
        <f t="shared" si="6"/>
        <v>IMG14</v>
      </c>
      <c r="B23" s="62">
        <v>42224623</v>
      </c>
      <c r="C23" s="20" t="str">
        <f t="shared" si="0"/>
        <v>Recurso F4</v>
      </c>
      <c r="D23" s="63" t="s">
        <v>202</v>
      </c>
      <c r="E23" s="63" t="s">
        <v>155</v>
      </c>
      <c r="F23" s="13" t="str">
        <f t="shared" ca="1" si="4"/>
        <v>CS_06_10_REC10_IMG14.jpg</v>
      </c>
      <c r="G23" s="13" t="str">
        <f ca="1">IF($F23&lt;&gt;"",IF($G$4="Recurso",VLOOKUP($E23,OFFSET('Definición técnica de imagenes'!$A$1,MATCH($G$5,'Definición técnica de imagenes'!$A$1:$A$104,0)-1,1,COUNTIF('Definición técnica de imagenes'!$A$3:$A$102,$G$5),5),5,FALSE),'Definición técnica de imagenes'!$F$16),"")</f>
        <v>750 x 365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200</v>
      </c>
      <c r="K23" s="64"/>
      <c r="O23" s="2" t="str">
        <f>'Definición técnica de imagenes'!A35</f>
        <v>F13</v>
      </c>
    </row>
    <row r="24" spans="1:15" s="11" customFormat="1" ht="27" x14ac:dyDescent="0.25">
      <c r="A24" s="12" t="str">
        <f t="shared" si="6"/>
        <v>IMG15</v>
      </c>
      <c r="B24" s="62">
        <v>98123819</v>
      </c>
      <c r="C24" s="20" t="str">
        <f t="shared" si="0"/>
        <v>Recurso F4</v>
      </c>
      <c r="D24" s="63" t="s">
        <v>202</v>
      </c>
      <c r="E24" s="63" t="s">
        <v>163</v>
      </c>
      <c r="F24" s="13" t="str">
        <f t="shared" ca="1" si="4"/>
        <v>CS_06_10_REC10_IMG15.jpg</v>
      </c>
      <c r="G24" s="13" t="str">
        <f ca="1">IF($F24&lt;&gt;"",IF($G$4="Recurso",VLOOKUP($E24,OFFSET('Definición técnica de imagenes'!$A$1,MATCH($G$5,'Definición técnica de imagenes'!$A$1:$A$104,0)-1,1,COUNTIF('Definición técnica de imagenes'!$A$3:$A$102,$G$5),5),5,FALSE),'Definición técnica de imagenes'!$F$16),"")</f>
        <v>330 x 475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201</v>
      </c>
      <c r="K24" s="65"/>
      <c r="O24" s="2" t="str">
        <f>'Definición técnica de imagenes'!A37</f>
        <v>F13B</v>
      </c>
    </row>
    <row r="25" spans="1:15" s="11" customFormat="1" ht="27"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27"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27"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27"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7"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27"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27"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27"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27"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MGA</cp:lastModifiedBy>
  <dcterms:created xsi:type="dcterms:W3CDTF">2014-07-01T23:43:25Z</dcterms:created>
  <dcterms:modified xsi:type="dcterms:W3CDTF">2015-11-13T09:05:12Z</dcterms:modified>
</cp:coreProperties>
</file>