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2"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<sst xmlns="http://schemas.openxmlformats.org/spreadsheetml/2006/main" count="419" uniqueCount="223">
  <si>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</si>
  <si>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</si>
  <si>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</si>
  <si>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</si>
  <si>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</si>
  <si>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</si>
  <si>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</si>
  <si>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</si>
  <si>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</si>
  <si>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</si>
  <si>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</si>
  <si>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</si>
  <si>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</si>
  <si>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</si>
  <si>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</si>
  <si>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</si>
  <si>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</si>
  <si>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</si>
  <si>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</si>
  <si>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</si>
  <si>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</si>
  <si>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</si>
  <si>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</si>
  <si>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</si>
  <si>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</si>
  <si>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</si>
  <si>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</si>
  <si>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</si>
  <si>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</si>
  <si>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</si>
  <si>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</si>
  <si>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</si>
  <si>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</si>
  <si>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</si>
  <si>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</si>
  <si>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</si>
  <si>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</si>
  <si>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</si>
  <si>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</si>
  <si>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</si>
  <si>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</si>
  <si>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</si>
  <si>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</si>
  <si>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</si>
  <si>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</si>
  <si>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</si>
  <si>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</si>
  <si>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</si>
  <si>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</si>
  <si>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</si>
  <si>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</si>
  <si>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</si>
  <si>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</si>
  <si>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</si>
  <si>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</si>
  <si>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</si>
  <si>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</si>
  <si>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</si>
  <si>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</si>
  <si>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</si>
  <si>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</si>
  <si>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</si>
  <si>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</si>
  <si>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</si>
  <si>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</si>
  <si>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</si>
  <si>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</si>
  <si>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</si>
  <si>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</si>
  <si>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</si>
  <si>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</si>
  <si>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</si>
  <si>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</si>
  <si>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</si>
  <si>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</si>
  <si>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</si>
  <si>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</si>
  <si>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</si>
  <si>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</si>
  <si>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</si>
  <si>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</si>
  <si>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</si>
  <si>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</si>
  <si>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</si>
  <si>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</si>
  <si>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</si>
  <si>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</si>
  <si>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</si>
  <si>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</si>
  <si>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</si>
  <si>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</si>
  <si>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</si>
  <si>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</si>
  <si>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</si>
  <si>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</si>
  <si>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</si>
  <si>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</si>
  <si>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</si>
  <si>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</si>
  <si>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</si>
  <si>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</si>
  <si>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</si>
  <si>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</si>
  <si>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</si>
  <si>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</si>
  <si>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</si>
  <si>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</si>
  <si>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</si>
  <si>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</si>
  <si>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</si>
  <si>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</si>
  <si>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</si>
  <si>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</si>
  <si>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</si>
  <si>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</si>
  <si>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</si>
  <si>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</si>
  <si>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</si>
  <si>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</si>
  <si>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</si>
  <si>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</si>
  <si>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</si>
  <si>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</si>
  <si>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</si>
  <si>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</si>
  <si>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</si>
  <si>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</si>
  <si>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</si>
  <si>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</si>
  <si>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</si>
  <si>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</si>
  <si>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</si>
  <si>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</si>
  <si>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</si>
  <si>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</si>
  <si>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</si>
  <si>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</si>
  <si>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</si>
  <si>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</si>
  <si>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</si>
  <si>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</si>
  <si>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</si>
  <si>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</si>
  <si>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</si>
  <si>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</si>
  <si>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</si>
  <si>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</si>
  <si>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</si>
  <si>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</si>
  <si>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</si>
  <si>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</si>
  <si>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</si>
  <si>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</si>
  <si>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</si>
  <si>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</si>
  <si>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</si>
  <si>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</si>
  <si>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</si>
  <si>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</si>
  <si>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</si>
  <si>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</si>
  <si>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</si>
  <si>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</si>
  <si>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</si>
  <si>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</si>
  <si>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</si>
  <si>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</si>
  <si>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</si>
  <si>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</si>
  <si>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</si>
  <si>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</si>
  <si>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</si>
  <si>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</si>
  <si>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</si>
  <si>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</si>
  <si>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</si>
  <si>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</si>
  <si>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</si>
  <si>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</si>
  <si>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</si>
  <si>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</si>
  <si>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</si>
  <si>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</si>
  <si>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</si>
  <si>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</si>
  <si>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</si>
  <si>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</si>
  <si>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nuevo Reino de Granada al comenzar el siglo XIX</t>
  </si>
  <si>
    <t>Nathalia Castañeda</t>
  </si>
  <si>
    <t>CS_08_03_REC_CampañaLibertadora</t>
  </si>
  <si>
    <t>Libro Revolución francesa</t>
  </si>
  <si>
    <t>Fotografía</t>
  </si>
  <si>
    <t>Envío fotografía de carta portada Libro Revolución francesa, por correo electrónico. Es tomada por mí. Evaluar proceso de compra.</t>
  </si>
  <si>
    <t>http://hispanicasaber.planetasaber.com/encyclopedia/default.asp?idpack=9&amp;idpil=0008AZ01&amp;ruta=Buscador</t>
  </si>
  <si>
    <t>Ilustración</t>
  </si>
  <si>
    <t>http://hispanicasaber.planetasaber.com/encyclopedia/default.asp?idpack=9&amp;idpil=00015D01&amp;ruta=Buscador</t>
  </si>
  <si>
    <t>Imagen para ficha de Antecedentes y contexto. Se trata de la fotografía de la portada de un libro sobre la Revolución francesa.</t>
  </si>
  <si>
    <t>Imagen para ficha de El escenario y los protagonistas I. Se trata de una pintura de Bolívar.</t>
  </si>
  <si>
    <t>Imagen para ficha de El escenario y los protagonistas II. Se trata de una pintura de Morillo.</t>
  </si>
  <si>
    <t>Mapa ruta libertadora</t>
  </si>
  <si>
    <t>Shutterstock 107603615</t>
  </si>
  <si>
    <t>Imagen para ficha de El plan. Hacer ilustración del mapa de la ruta libertadora según modelo de autor y observaciones.</t>
  </si>
  <si>
    <t>Ilustrar mapa de la ruta libertadora. El modelo se envía por correo electrónico. Tener en cuenta las solicitudes del autor sobre lo que debe quedar visible en el mapa y que se incluyen en el correo electrónico pues son bastantes.</t>
  </si>
  <si>
    <t>Imagen para ficha de Movilización y reunión de tropas, sobre la travesía por los llanos inundados.</t>
  </si>
  <si>
    <t>http://hispanicasaber.planetasaber.com/encyclopedia/default.asp?idpack=9&amp;idpil=0006ZC01&amp;ruta=Buscador</t>
  </si>
  <si>
    <t>Imagen para ficha de El paso de los Andes I, con cuadro del Libertador.</t>
  </si>
  <si>
    <t>http://hispanicasaber.planetasaber.com/encyclopedia/default.asp?idpack=9&amp;idpil=000A2C01&amp;ruta=Buscador</t>
  </si>
  <si>
    <t>Imagen para ficha de El paso de los Andes II, fotografía de la Cordillera de los Andes.</t>
  </si>
  <si>
    <t>http://www.banrepcultural.org/blaavirtual/revistas/credencial/abril2010/panorama.htm</t>
  </si>
  <si>
    <t>Imagen para la ficha de La batalla de Gámeza, cuadro de José María Barreiro.</t>
  </si>
  <si>
    <t>Tomar la imagen referenciada como José María Barreiro, ca. 1818. Colección Museo Nacional de Colombia. Reg. 516.</t>
  </si>
  <si>
    <t>https://www.google.com.co/search?q=pantano+de+vargas&amp;espv=2&amp;biw=1920&amp;bih=969&amp;source=lnms&amp;tbm=isch&amp;sa=X&amp;ved=0ahUKEwjhnqC7zp_JAhVM7SYKHXdOD_0Q_AUIBigB#imgrc=e4QaYeyAb6zjyM%3A</t>
  </si>
  <si>
    <t>Gestionar compra de imagen con buena aproximación (como la de la referencia) al monumento a los Lanceros, del pantano de Vargas.</t>
  </si>
  <si>
    <t>Imagen para la ficha de La batalla del pantano de Vargas I, monumento a los Lanceros.</t>
  </si>
  <si>
    <t>http://www.elespectador.com/noticias/nacional/articulo151366-el-negro-juan-jose</t>
  </si>
  <si>
    <t>Imagen para la ficha de La batalla del pantano de Vargas II, cuadro de Juan José Rondón.</t>
  </si>
  <si>
    <t>La imagen es tomada de un artículo de El Espectador pero en banrep está referenciada la pintura como Juan José Rondón (Coronel) Nº 381.</t>
  </si>
  <si>
    <t>Documento Juan de Sámano</t>
  </si>
  <si>
    <t>Imagen para la ficha de La batalla de Boyacá I, documento sobre Juan de Sámano.</t>
  </si>
  <si>
    <t>Envío fotografía de documento sobre Juan de Sámano, por correo electrónico. Es tomada por mí. Evaluar proceso de compra.</t>
  </si>
  <si>
    <t>Puente de Boyacá</t>
  </si>
  <si>
    <t>Imagen para la ficha de La batalla de Boyacá II, fotografía del puente de Boyacá.</t>
  </si>
  <si>
    <t>Envío fotografía del puente de Boyacá, por correo electrónico. Es tomada por mí. Evaluar proceso de compra.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</si>
</sst>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21" sqref="B21"/>
    </sheetView>
  </sheetViews>
  <sheetFormatPr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F6B</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7">
        <v>8</v>
      </c>
      <c r="D3" s="88"/>
      <c r="F3" s="80">
        <v>42324</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25.2"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66" x14ac:dyDescent="0.25">
      <c r="A10" s="12" t="str">
        <f>IF(OR(B10&lt;&gt;"",J10&lt;&gt;""),"IMG01","")</f>
        <v>IMG01</v>
      </c>
      <c r="B10" s="62" t="s">
        <v>190</v>
      </c>
      <c r="C10" s="20" t="str">
        <f t="shared" ref="C10:C41" si="0">IF(OR(B10&lt;&gt;"",J10&lt;&gt;""),IF($G$4="Recurso",CONCATENATE($G$4," ",$G$5),$G$4),"")</f>
        <v>Recurso F6B</v>
      </c>
      <c r="D10" s="63" t="s">
        <v>191</v>
      </c>
      <c r="E10" s="63" t="s">
        <v>155</v>
      </c>
      <c r="F10" s="13" t="str">
        <f t="shared" ref="F10" ca="1" si="1">IF(OR(B10&lt;&gt;"",J10&lt;&gt;""),CONCATENATE($C$7,"_",$A10,IF($G$4="Cuaderno de Estudio","_small",CONCATENATE(IF(I10="","","n"),IF(LEFT($G$5,1)="F",".jpg",".png")))),"")</f>
        <v>CS_08_03_REC_CampañaLibertadora_IMG01n.jpg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CS_08_03_REC_CampañaLibertadora_IMG01a.jpg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196</v>
      </c>
      <c r="K10" s="64" t="s">
        <v>192</v>
      </c>
      <c r="O10" s="2" t="str">
        <f>'Definición técnica de imagenes'!A12</f>
        <v>M12D</v>
      </c>
    </row>
    <row r="11" spans="1:16" s="11" customFormat="1" ht="66" x14ac:dyDescent="0.25">
      <c r="A11" s="12" t="str">
        <f t="shared" ref="A11:A18" si="3">IF(OR(B11&lt;&gt;"",J11&lt;&gt;""),CONCATENATE(LEFT(A10,3),IF(MID(A10,4,2)+1&lt;10,CONCATENATE("0",MID(A10,4,2)+1))),"")</f>
        <v>IMG02</v>
      </c>
      <c r="B11" s="62" t="s">
        <v>193</v>
      </c>
      <c r="C11" s="20" t="str">
        <f t="shared" si="0"/>
        <v>Recurso F6B</v>
      </c>
      <c r="D11" s="63" t="s">
        <v>194</v>
      </c>
      <c r="E11" s="63" t="s">
        <v>155</v>
      </c>
      <c r="F11" s="13" t="str">
        <f t="shared" ref="F11:F74" ca="1" si="4">IF(OR(B11&lt;&gt;"",J11&lt;&gt;""),CONCATENATE($C$7,"_",$A11,IF($G$4="Cuaderno de Estudio","_small",CONCATENATE(IF(I11="","","n"),IF(LEFT($G$5,1)="F",".jpg",".png")))),"")</f>
        <v>CS_08_03_REC_CampañaLibertadora_IMG02n.jpg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CS_08_03_REC_CampañaLibertadora_IMG02a.jpg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197</v>
      </c>
      <c r="K11" s="65"/>
      <c r="O11" s="2" t="str">
        <f>'Definición técnica de imagenes'!A13</f>
        <v>M101</v>
      </c>
    </row>
    <row r="12" spans="1:16" s="11" customFormat="1" ht="66" x14ac:dyDescent="0.25">
      <c r="A12" s="12" t="str">
        <f t="shared" si="3"/>
        <v>IMG03</v>
      </c>
      <c r="B12" s="62" t="s">
        <v>195</v>
      </c>
      <c r="C12" s="20" t="str">
        <f t="shared" si="0"/>
        <v>Recurso F6B</v>
      </c>
      <c r="D12" s="63" t="s">
        <v>194</v>
      </c>
      <c r="E12" s="63" t="s">
        <v>155</v>
      </c>
      <c r="F12" s="13" t="str">
        <f t="shared" ca="1" si="4"/>
        <v>CS_08_03_REC_CampañaLibertadora_IMG03n.jpg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CS_08_03_REC_CampañaLibertadora_IMG03a.jpg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198</v>
      </c>
      <c r="K12" s="64"/>
      <c r="O12" s="2" t="str">
        <f>'Definición técnica de imagenes'!A18</f>
        <v>Diaporama F1</v>
      </c>
    </row>
    <row r="13" spans="1:16" s="11" customFormat="1" ht="105.6" x14ac:dyDescent="0.25">
      <c r="A13" s="12" t="str">
        <f t="shared" si="3"/>
        <v>IMG04</v>
      </c>
      <c r="B13" s="62" t="s">
        <v>199</v>
      </c>
      <c r="C13" s="20" t="str">
        <f t="shared" si="0"/>
        <v>Recurso F6B</v>
      </c>
      <c r="D13" s="63" t="s">
        <v>194</v>
      </c>
      <c r="E13" s="63" t="s">
        <v>155</v>
      </c>
      <c r="F13" s="13" t="str">
        <f t="shared" ca="1" si="4"/>
        <v>CS_08_03_REC_CampañaLibertadora_IMG04n.jpg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CS_08_03_REC_CampañaLibertadora_IMG04a.jpg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201</v>
      </c>
      <c r="K13" s="64" t="s">
        <v>202</v>
      </c>
      <c r="O13" s="2" t="str">
        <f>'Definición técnica de imagenes'!A19</f>
        <v>F4</v>
      </c>
    </row>
    <row r="14" spans="1:16" s="11" customFormat="1" ht="39.6" x14ac:dyDescent="0.25">
      <c r="A14" s="12" t="str">
        <f t="shared" si="3"/>
        <v>IMG05</v>
      </c>
      <c r="B14" s="62" t="s">
        <v>200</v>
      </c>
      <c r="C14" s="20" t="str">
        <f t="shared" si="0"/>
        <v>Recurso F6B</v>
      </c>
      <c r="D14" s="63" t="s">
        <v>191</v>
      </c>
      <c r="E14" s="63" t="s">
        <v>155</v>
      </c>
      <c r="F14" s="13" t="str">
        <f t="shared" ca="1" si="4"/>
        <v>CS_08_03_REC_CampañaLibertadora_IMG05n.jpg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CS_08_03_REC_CampañaLibertadora_IMG05a.jpg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203</v>
      </c>
      <c r="K14" s="64"/>
      <c r="O14" s="2" t="str">
        <f>'Definición técnica de imagenes'!A22</f>
        <v>F6</v>
      </c>
    </row>
    <row r="15" spans="1:16" s="11" customFormat="1" ht="66" x14ac:dyDescent="0.25">
      <c r="A15" s="12" t="str">
        <f t="shared" si="3"/>
        <v>IMG06</v>
      </c>
      <c r="B15" s="62" t="s">
        <v>204</v>
      </c>
      <c r="C15" s="20" t="str">
        <f t="shared" si="0"/>
        <v>Recurso F6B</v>
      </c>
      <c r="D15" s="63" t="s">
        <v>194</v>
      </c>
      <c r="E15" s="63" t="s">
        <v>155</v>
      </c>
      <c r="F15" s="13" t="str">
        <f t="shared" ca="1" si="4"/>
        <v>CS_08_03_REC_CampañaLibertadora_IMG06n.jpg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CS_08_03_REC_CampañaLibertadora_IMG06a.jpg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205</v>
      </c>
      <c r="K15" s="66"/>
      <c r="O15" s="2" t="str">
        <f>'Definición técnica de imagenes'!A24</f>
        <v>F6B</v>
      </c>
    </row>
    <row r="16" spans="1:16" s="11" customFormat="1" ht="66" x14ac:dyDescent="0.3">
      <c r="A16" s="12" t="str">
        <f t="shared" si="3"/>
        <v>IMG07</v>
      </c>
      <c r="B16" s="62" t="s">
        <v>206</v>
      </c>
      <c r="C16" s="20" t="str">
        <f t="shared" si="0"/>
        <v>Recurso F6B</v>
      </c>
      <c r="D16" s="63" t="s">
        <v>191</v>
      </c>
      <c r="E16" s="63" t="s">
        <v>155</v>
      </c>
      <c r="F16" s="13" t="str">
        <f t="shared" ca="1" si="4"/>
        <v>CS_08_03_REC_CampañaLibertadora_IMG07n.jpg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CS_08_03_REC_CampañaLibertadora_IMG07a.jpg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207</v>
      </c>
      <c r="K16" s="68"/>
      <c r="O16" s="2" t="str">
        <f>'Definición técnica de imagenes'!A25</f>
        <v>F7</v>
      </c>
    </row>
    <row r="17" spans="1:15" s="11" customFormat="1" ht="52.8" x14ac:dyDescent="0.25">
      <c r="A17" s="12" t="str">
        <f t="shared" si="3"/>
        <v>IMG08</v>
      </c>
      <c r="B17" s="62" t="s">
        <v>208</v>
      </c>
      <c r="C17" s="20" t="str">
        <f t="shared" si="0"/>
        <v>Recurso F6B</v>
      </c>
      <c r="D17" s="63" t="s">
        <v>194</v>
      </c>
      <c r="E17" s="63" t="s">
        <v>155</v>
      </c>
      <c r="F17" s="13" t="str">
        <f t="shared" ca="1" si="4"/>
        <v>CS_08_03_REC_CampañaLibertadora_IMG08n.jpg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CS_08_03_REC_CampañaLibertadora_IMG08a.jpg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209</v>
      </c>
      <c r="K17" s="66" t="s">
        <v>210</v>
      </c>
      <c r="O17" s="2" t="str">
        <f>'Definición técnica de imagenes'!A27</f>
        <v>F7B</v>
      </c>
    </row>
    <row r="18" spans="1:15" s="11" customFormat="1" ht="118.8" x14ac:dyDescent="0.25">
      <c r="A18" s="12" t="str">
        <f t="shared" si="3"/>
        <v>IMG09</v>
      </c>
      <c r="B18" s="62" t="s">
        <v>211</v>
      </c>
      <c r="C18" s="20" t="str">
        <f t="shared" si="0"/>
        <v>Recurso F6B</v>
      </c>
      <c r="D18" s="63" t="s">
        <v>194</v>
      </c>
      <c r="E18" s="63" t="s">
        <v>155</v>
      </c>
      <c r="F18" s="13" t="str">
        <f t="shared" ca="1" si="4"/>
        <v>CS_08_03_REC_CampañaLibertadora_IMG09n.jpg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CS_08_03_REC_CampañaLibertadora_IMG09a.jpg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213</v>
      </c>
      <c r="K18" s="66" t="s">
        <v>212</v>
      </c>
      <c r="O18" s="2" t="str">
        <f>'Definición técnica de imagenes'!A30</f>
        <v>F8</v>
      </c>
    </row>
    <row r="19" spans="1:15" s="11" customFormat="1" ht="52.8" x14ac:dyDescent="0.3">
      <c r="A19" s="12" t="str">
        <f t="shared" ref="A19:A50" si="6">IF(OR(B19&lt;&gt;"",J19&lt;&gt;""),CONCATENATE(LEFT(A18,3),IF(MID(A18,4,2)+1&lt;10,CONCATENATE("0",MID(A18,4,2)+1),MID(A18,4,2)+1)),"")</f>
        <v>IMG10</v>
      </c>
      <c r="B19" s="62" t="s">
        <v>214</v>
      </c>
      <c r="C19" s="20" t="str">
        <f t="shared" si="0"/>
        <v>Recurso F6B</v>
      </c>
      <c r="D19" s="63" t="s">
        <v>194</v>
      </c>
      <c r="E19" s="63" t="s">
        <v>155</v>
      </c>
      <c r="F19" s="13" t="str">
        <f t="shared" ca="1" si="4"/>
        <v>CS_08_03_REC_CampañaLibertadora_IMG10n.jpg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CS_08_03_REC_CampañaLibertadora_IMG10a.jpg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215</v>
      </c>
      <c r="K19" s="68" t="s">
        <v>216</v>
      </c>
      <c r="O19" s="2" t="str">
        <f>'Definición técnica de imagenes'!A31</f>
        <v>F10</v>
      </c>
    </row>
    <row r="20" spans="1:15" s="11" customFormat="1" ht="66" x14ac:dyDescent="0.25">
      <c r="A20" s="12" t="str">
        <f t="shared" si="6"/>
        <v>IMG11</v>
      </c>
      <c r="B20" s="62" t="s">
        <v>217</v>
      </c>
      <c r="C20" s="20" t="str">
        <f t="shared" si="0"/>
        <v>Recurso F6B</v>
      </c>
      <c r="D20" s="63" t="s">
        <v>191</v>
      </c>
      <c r="E20" s="63" t="s">
        <v>155</v>
      </c>
      <c r="F20" s="13" t="str">
        <f t="shared" ca="1" si="4"/>
        <v>CS_08_03_REC_CampañaLibertadora_IMG11n.jpg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CS_08_03_REC_CampañaLibertadora_IMG11a.jpg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218</v>
      </c>
      <c r="K20" s="64" t="s">
        <v>219</v>
      </c>
      <c r="O20" s="2" t="str">
        <f>'Definición técnica de imagenes'!A32</f>
        <v>F10B</v>
      </c>
    </row>
    <row r="21" spans="1:15" s="11" customFormat="1" ht="52.8" x14ac:dyDescent="0.25">
      <c r="A21" s="12" t="str">
        <f t="shared" si="6"/>
        <v>IMG12</v>
      </c>
      <c r="B21" s="62" t="s">
        <v>220</v>
      </c>
      <c r="C21" s="20" t="str">
        <f t="shared" si="0"/>
        <v>Recurso F6B</v>
      </c>
      <c r="D21" s="63" t="s">
        <v>191</v>
      </c>
      <c r="E21" s="63" t="s">
        <v>155</v>
      </c>
      <c r="F21" s="13" t="str">
        <f t="shared" ca="1" si="4"/>
        <v>CS_08_03_REC_CampañaLibertadora_IMG12n.jpg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CS_08_03_REC_CampañaLibertadora_IMG12a.jpg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221</v>
      </c>
      <c r="K21" s="64" t="s">
        <v>222</v>
      </c>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investigacion centro</cp:lastModifiedBy>
  <dcterms:created xsi:type="dcterms:W3CDTF">2014-07-01T23:43:25Z</dcterms:created>
  <dcterms:modified xsi:type="dcterms:W3CDTF">2015-11-20T18:31:50Z</dcterms:modified>
</cp:coreProperties>
</file>