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bachue\Desktop\Marcela\CS_06_05_CO\"/>
    </mc:Choice>
  </mc:AlternateContent>
  <bookViews>
    <workbookView xWindow="0" yWindow="0" windowWidth="24000" windowHeight="973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H12" i="1" s="1"/>
  <c r="I13" i="1"/>
  <c r="H13" i="1" s="1"/>
  <c r="H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I60" i="1"/>
  <c r="H60" i="1" s="1"/>
  <c r="I61" i="1"/>
  <c r="H61" i="1" s="1"/>
  <c r="I62" i="1"/>
  <c r="H62" i="1" s="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I76" i="1"/>
  <c r="H76" i="1" s="1"/>
  <c r="I77" i="1"/>
  <c r="H77" i="1" s="1"/>
  <c r="I78" i="1"/>
  <c r="H78" i="1" s="1"/>
  <c r="I79" i="1"/>
  <c r="H79" i="1" s="1"/>
  <c r="I80" i="1"/>
  <c r="H80" i="1" s="1"/>
  <c r="I81" i="1"/>
  <c r="H81" i="1" s="1"/>
  <c r="I82" i="1"/>
  <c r="H82" i="1" s="1"/>
  <c r="I83" i="1"/>
  <c r="H83" i="1" s="1"/>
  <c r="I84" i="1"/>
  <c r="H84" i="1" s="1"/>
  <c r="I85" i="1"/>
  <c r="I86" i="1"/>
  <c r="H86" i="1" s="1"/>
  <c r="I87" i="1"/>
  <c r="H87" i="1" s="1"/>
  <c r="I88" i="1"/>
  <c r="H88" i="1" s="1"/>
  <c r="I89" i="1"/>
  <c r="H89" i="1" s="1"/>
  <c r="I90" i="1"/>
  <c r="H90" i="1" s="1"/>
  <c r="I91" i="1"/>
  <c r="H91" i="1" s="1"/>
  <c r="I92" i="1"/>
  <c r="H92" i="1" s="1"/>
  <c r="I93" i="1"/>
  <c r="H93" i="1" s="1"/>
  <c r="I94" i="1"/>
  <c r="H94" i="1" s="1"/>
  <c r="I95" i="1"/>
  <c r="H95" i="1" s="1"/>
  <c r="I96" i="1"/>
  <c r="H96" i="1" s="1"/>
  <c r="I97" i="1"/>
  <c r="H97" i="1" s="1"/>
  <c r="I98" i="1"/>
  <c r="H98" i="1" s="1"/>
  <c r="I99" i="1"/>
  <c r="I100" i="1"/>
  <c r="H100" i="1" s="1"/>
  <c r="I101" i="1"/>
  <c r="H101" i="1" s="1"/>
  <c r="I102" i="1"/>
  <c r="H102" i="1" s="1"/>
  <c r="I103" i="1"/>
  <c r="H103" i="1" s="1"/>
  <c r="I104" i="1"/>
  <c r="H104" i="1" s="1"/>
  <c r="I105" i="1"/>
  <c r="H105" i="1" s="1"/>
  <c r="I106" i="1"/>
  <c r="H106" i="1" s="1"/>
  <c r="I107" i="1"/>
  <c r="H107" i="1" s="1"/>
  <c r="I108" i="1"/>
  <c r="H108" i="1" s="1"/>
  <c r="I10" i="1"/>
  <c r="H10" i="1" s="1"/>
  <c r="H15" i="1"/>
  <c r="H27" i="1"/>
  <c r="H43" i="1"/>
  <c r="H59" i="1"/>
  <c r="H75" i="1"/>
  <c r="H85" i="1"/>
  <c r="H99" i="1"/>
  <c r="A10" i="1"/>
  <c r="D18" i="2"/>
  <c r="D7" i="2"/>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A15" i="1"/>
  <c r="A16" i="1"/>
  <c r="A17" i="1"/>
  <c r="A18" i="1"/>
  <c r="A19" i="1"/>
  <c r="A20" i="1"/>
  <c r="A21" i="1"/>
  <c r="A22" i="1"/>
  <c r="A23" i="1"/>
  <c r="A24" i="1"/>
  <c r="A25" i="1"/>
  <c r="A26" i="1"/>
  <c r="A27" i="1"/>
  <c r="A28" i="1"/>
  <c r="A29" i="1"/>
  <c r="A30" i="1"/>
  <c r="C16" i="1"/>
  <c r="C17" i="1"/>
  <c r="C18" i="1"/>
  <c r="C19" i="1"/>
  <c r="C20" i="1"/>
  <c r="C21" i="1"/>
  <c r="C22" i="1"/>
  <c r="F5" i="1"/>
  <c r="I21" i="2"/>
  <c r="K45" i="2"/>
  <c r="H21" i="2"/>
  <c r="J21" i="2"/>
  <c r="D17" i="2"/>
  <c r="D5" i="2"/>
  <c r="F10" i="1" l="1"/>
  <c r="G10" i="1" s="1"/>
  <c r="A11" i="1"/>
  <c r="F11" i="1" l="1"/>
  <c r="G11" i="1" s="1"/>
  <c r="A12" i="1"/>
  <c r="H11" i="1"/>
  <c r="F12" i="1" l="1"/>
  <c r="G12" i="1" s="1"/>
  <c r="A13" i="1"/>
  <c r="A14" i="1" l="1"/>
  <c r="F14" i="1" s="1"/>
  <c r="G14" i="1" s="1"/>
  <c r="F13" i="1"/>
  <c r="G13" i="1" s="1"/>
</calcChain>
</file>

<file path=xl/sharedStrings.xml><?xml version="1.0" encoding="utf-8"?>
<sst xmlns="http://schemas.openxmlformats.org/spreadsheetml/2006/main" count="251" uniqueCount="164">
  <si>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</si>
  <si>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</si>
  <si>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</si>
  <si>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</si>
  <si>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</si>
  <si>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</si>
  <si>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</si>
  <si>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</si>
  <si>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</si>
  <si>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</si>
  <si>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</si>
  <si>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</si>
  <si>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</si>
  <si>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</si>
  <si>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</si>
  <si>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</si>
  <si>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</si>
  <si>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</si>
  <si>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</si>
  <si>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</si>
  <si>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</si>
  <si>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</si>
  <si>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</si>
  <si>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</si>
  <si>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</si>
  <si>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</si>
  <si>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</si>
  <si>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</si>
  <si>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</si>
  <si>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</si>
  <si>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</si>
  <si>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</si>
  <si>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</si>
  <si>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</si>
  <si>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</si>
  <si>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</si>
  <si>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</si>
  <si>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</si>
  <si>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</si>
  <si>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</si>
  <si>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</si>
  <si>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</si>
  <si>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</si>
  <si>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</si>
  <si>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</si>
  <si>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</si>
  <si>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</si>
  <si>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</si>
  <si>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</si>
  <si>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</si>
  <si>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</si>
  <si>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</si>
  <si>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</si>
  <si>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</si>
  <si>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</si>
  <si>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</si>
  <si>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</si>
  <si>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</si>
  <si>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</si>
  <si>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</si>
  <si>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</si>
  <si>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</si>
  <si>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</si>
  <si>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</si>
  <si>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</si>
  <si>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</si>
  <si>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</si>
  <si>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</si>
  <si>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</si>
  <si>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</si>
  <si>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</si>
  <si>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</si>
  <si>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</si>
  <si>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</si>
  <si>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</si>
  <si>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</si>
  <si>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</si>
  <si>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</si>
  <si>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</si>
  <si>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</si>
  <si>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</si>
  <si>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</si>
  <si>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</si>
  <si>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</si>
  <si>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</si>
  <si>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</si>
  <si>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</si>
  <si>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</si>
  <si>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</si>
  <si>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</si>
  <si>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</si>
  <si>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</si>
  <si>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</si>
  <si>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</si>
  <si>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</si>
  <si>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</si>
  <si>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</si>
  <si>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</si>
  <si>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</si>
  <si>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</si>
  <si>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</si>
  <si>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</si>
  <si>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</si>
  <si>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</si>
  <si>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</si>
  <si>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</si>
  <si>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</si>
  <si>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</si>
  <si>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</si>
  <si>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</si>
  <si>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</si>
  <si>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</si>
  <si>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</si>
  <si>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</si>
  <si>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</si>
  <si>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</si>
  <si>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</si>
  <si>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</si>
  <si>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</si>
  <si>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</si>
  <si>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</si>
  <si>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</si>
  <si>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</si>
  <si>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</si>
  <si>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</si>
  <si>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</si>
  <si>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</si>
  <si>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</si>
  <si>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</si>
  <si>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</si>
  <si>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</si>
  <si>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</si>
  <si>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</si>
  <si>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</si>
  <si>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</si>
  <si>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</si>
  <si>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</si>
  <si>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</si>
  <si>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</si>
  <si>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</si>
  <si>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</si>
  <si>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</si>
  <si>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</si>
  <si>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</si>
  <si>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</si>
  <si>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Horizontal</t>
  </si>
  <si>
    <t xml:space="preserve">El poblamiento de América </t>
  </si>
  <si>
    <t>F6</t>
  </si>
  <si>
    <t>Ilustración</t>
  </si>
  <si>
    <t xml:space="preserve">Recurso F4 </t>
  </si>
  <si>
    <t>https://www.google.com.co/search?q=poblamiento+de+am%C3%A9rica+mapa&amp;espv=2&amp;biw=1600&amp;bih=775&amp;tbm=isch&amp;tbo=u&amp;source=univ&amp;sa=X&amp;ved=0ahUKEwid_vWTpJHLAhXF_R4KHeCoAdcQsAQIGQ#imgrc=yaoVdKozkMjnJM%3A</t>
  </si>
  <si>
    <t>CS_06_05_CO_REC10</t>
  </si>
  <si>
    <t>http://viajes.elpais.com.uy/2013/02/01/las-islas-mas-extravagantes/primeros-pobladores_spreading_homo_sapiens/</t>
  </si>
  <si>
    <t xml:space="preserve">elaborar una ilustración conservando las características del modelo adjunto </t>
  </si>
  <si>
    <t>http://hananpacha.weebly.com/el-poblamiento-americano.html</t>
  </si>
  <si>
    <t>Mapa de la ruta asiática (Hrdlicka)</t>
  </si>
  <si>
    <t>Mapa según la teoría del origen multiracial (Rivet)</t>
  </si>
  <si>
    <t>http://es.slideshare.net/teresaamatute/migraciones-24425234</t>
  </si>
  <si>
    <t>Mapa del origen autóctono (Ameghino)</t>
  </si>
  <si>
    <t>elaborar una ilustración conservando las características del modelo adjunto (diapositiva 9 del la presentación)</t>
  </si>
  <si>
    <t xml:space="preserve">https://www.google.com.co/search?q=mendez+correa+teoria&amp;espv=2&amp;biw=1600&amp;bih=731&amp;source=lnms&amp;tbm=isch&amp;sa=X&amp;ved=0ahUKEwjlq6PswMHLAhXIKx4KHeawB5YQ_AUIBigB#imgrc=l_Ovr6gYNfmkvM%3A </t>
  </si>
  <si>
    <t>Mapa del origen australiano (Mendes Correia)</t>
  </si>
  <si>
    <t>mapa general de las rutas de poblamiento americano</t>
  </si>
  <si>
    <t>Marcela Guevara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</si>
</sst>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64" fontId="22" fillId="0" borderId="0" xfId="0" applyNumberFormat="1" applyFont="1" applyBorder="1" applyAlignment="1">
      <alignment horizontal="left"/>
    </xf>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vertical="center" wrapText="1"/>
    </xf>
    <xf numFmtId="0" fontId="4" fillId="0" borderId="0" xfId="51" applyAlignment="1">
      <alignment horizontal="lef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co/search?q=mendez+correa+teoria&amp;espv=2&amp;biw=1600&amp;bih=731&amp;source=lnms&amp;tbm=isch&amp;sa=X&amp;ved=0ahUKEwjlq6PswMHLAhXIKx4KHeawB5YQ_AUIBigB" TargetMode="External"/><Relationship Id="rId2" Type="http://schemas.openxmlformats.org/officeDocument/2006/relationships/hyperlink" Target="http://es.slideshare.net/teresaamatute/migraciones-24425234" TargetMode="External"/><Relationship Id="rId1" Type="http://schemas.openxmlformats.org/officeDocument/2006/relationships/hyperlink" Target="http://hananpacha.weebly.com/el-poblamiento-americano.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30.37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8" t="s">
        <v>23</v>
      </c>
      <c r="D2" s="89"/>
      <c r="F2" s="81" t="s">
        <v>0</v>
      </c>
      <c r="G2" s="82"/>
      <c r="H2" s="55"/>
      <c r="I2" s="55"/>
      <c r="J2" s="16"/>
    </row>
    <row r="3" spans="1:16" ht="15.75" x14ac:dyDescent="0.25">
      <c r="A3" s="1"/>
      <c r="B3" s="4" t="s">
        <v>8</v>
      </c>
      <c r="C3" s="90">
        <v>6</v>
      </c>
      <c r="D3" s="91"/>
      <c r="F3" s="83">
        <v>42432</v>
      </c>
      <c r="G3" s="84"/>
      <c r="H3" s="55"/>
      <c r="I3" s="55"/>
      <c r="J3" s="16"/>
    </row>
    <row r="4" spans="1:16" ht="16.5" x14ac:dyDescent="0.3">
      <c r="A4" s="1"/>
      <c r="B4" s="4" t="s">
        <v>54</v>
      </c>
      <c r="C4" s="90" t="s">
        <v>146</v>
      </c>
      <c r="D4" s="91"/>
      <c r="E4" s="5"/>
      <c r="F4" s="54" t="s">
        <v>55</v>
      </c>
      <c r="G4" s="53" t="s">
        <v>56</v>
      </c>
      <c r="H4" s="55"/>
      <c r="I4" s="55"/>
      <c r="J4" s="16"/>
      <c r="K4" s="16"/>
    </row>
    <row r="5" spans="1:16" ht="16.5" thickBot="1" x14ac:dyDescent="0.3">
      <c r="A5" s="1"/>
      <c r="B5" s="6" t="s">
        <v>1</v>
      </c>
      <c r="C5" s="92" t="s">
        <v>163</v>
      </c>
      <c r="D5" s="93"/>
      <c r="E5" s="5"/>
      <c r="F5" s="52" t="str">
        <f>IF(G4="Recurso","Motor del recurso","")</f>
        <v>Motor del recurso</v>
      </c>
      <c r="G5" s="52" t="s">
        <v>147</v>
      </c>
      <c r="H5" s="79"/>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14.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10.25" x14ac:dyDescent="0.25">
      <c r="A10" s="13" t="str">
        <f>IF(OR(B10&lt;&gt;"",J10&lt;&gt;""),"IMG01","")</f>
        <v>IMG01</v>
      </c>
      <c r="B10" s="112" t="s">
        <v>150</v>
      </c>
      <c r="C10" s="27" t="s">
        <v>149</v>
      </c>
      <c r="D10" s="14" t="s">
        <v>148</v>
      </c>
      <c r="E10" s="14" t="s">
        <v>145</v>
      </c>
      <c r="F10" s="14" t="str">
        <f>IF(OR(B10&lt;&gt;"",J10&lt;&gt;""),CONCATENATE($C$7,"_",$A10,IF($G$4="Cuaderno de Estudio","_small",CONCATENATE(IF(I10="","","n"),IF(LEFT($G$5,1)="F",".jpg",".png")))),"")</f>
        <v>CS_06_05_CO_REC10_IMG01.jpg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162</v>
      </c>
      <c r="K10" s="19" t="s">
        <v>153</v>
      </c>
    </row>
    <row r="11" spans="1:16" s="12" customFormat="1" ht="13.9" customHeight="1" x14ac:dyDescent="0.25">
      <c r="A11" s="13" t="str">
        <f>IF(OR(B11&lt;&gt;"",J11&lt;&gt;""),CONCATENATE(LEFT(A10,3),IF(MID(A10,4,2)+1&lt;10,CONCATENATE("0",MID(A10,4,2)+1))),"")</f>
        <v>IMG02</v>
      </c>
      <c r="B11" s="80" t="s">
        <v>152</v>
      </c>
      <c r="C11" s="27" t="s">
        <v>149</v>
      </c>
      <c r="D11" s="14" t="s">
        <v>148</v>
      </c>
      <c r="E11" s="14" t="s">
        <v>145</v>
      </c>
      <c r="F11" s="14" t="str">
        <f t="shared" ref="F11:F74" si="0">IF(OR(B11&lt;&gt;"",J11&lt;&gt;""),CONCATENATE($C$7,"_",$A11,IF($G$4="Cuaderno de Estudio","_small",CONCATENATE(IF(I11="","","n"),IF(LEFT($G$5,1)="F",".jpg",".png")))),"")</f>
        <v>CS_06_05_CO_REC10_IMG02.jpg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155</v>
      </c>
      <c r="K11" s="15" t="s">
        <v>153</v>
      </c>
    </row>
    <row r="12" spans="1:16" s="12" customFormat="1" ht="40.5" x14ac:dyDescent="0.25">
      <c r="A12" s="13" t="str">
        <f t="shared" ref="A12:A30" si="2">IF(OR(B12&lt;&gt;"",J12&lt;&gt;""),CONCATENATE(LEFT(A11,3),IF(MID(A11,4,2)+1&lt;10,CONCATENATE("0",MID(A11,4,2)+1))),"")</f>
        <v>IMG03</v>
      </c>
      <c r="B12" s="113" t="s">
        <v>154</v>
      </c>
      <c r="C12" s="27" t="s">
        <v>149</v>
      </c>
      <c r="D12" s="14" t="s">
        <v>148</v>
      </c>
      <c r="E12" s="14" t="s">
        <v>145</v>
      </c>
      <c r="F12" s="14" t="str">
        <f t="shared" si="0"/>
        <v>CS_06_05_CO_REC10_IMG03.jpg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19" t="s">
        <v>156</v>
      </c>
      <c r="K12" s="19" t="s">
        <v>153</v>
      </c>
    </row>
    <row r="13" spans="1:16" s="12" customFormat="1" ht="54" x14ac:dyDescent="0.25">
      <c r="A13" s="13" t="str">
        <f t="shared" si="2"/>
        <v>IMG04</v>
      </c>
      <c r="B13" s="114" t="s">
        <v>157</v>
      </c>
      <c r="C13" s="27" t="s">
        <v>149</v>
      </c>
      <c r="D13" s="14" t="s">
        <v>148</v>
      </c>
      <c r="E13" s="14" t="s">
        <v>145</v>
      </c>
      <c r="F13" s="14" t="str">
        <f t="shared" si="0"/>
        <v>CS_06_05_CO_REC10_IMG04.jpg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19" t="s">
        <v>158</v>
      </c>
      <c r="K13" s="19" t="s">
        <v>159</v>
      </c>
    </row>
    <row r="14" spans="1:16" s="12" customFormat="1" ht="94.5" x14ac:dyDescent="0.25">
      <c r="A14" s="13" t="str">
        <f t="shared" si="2"/>
        <v>IMG05</v>
      </c>
      <c r="B14" s="80" t="s">
        <v>160</v>
      </c>
      <c r="C14" s="27" t="s">
        <v>149</v>
      </c>
      <c r="D14" s="14" t="s">
        <v>148</v>
      </c>
      <c r="E14" s="14" t="s">
        <v>145</v>
      </c>
      <c r="F14" s="14" t="str">
        <f t="shared" si="0"/>
        <v>CS_06_05_CO_REC10_IMG05.jpg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c r="J14" s="19" t="s">
        <v>161</v>
      </c>
      <c r="K14" s="19" t="s">
        <v>153</v>
      </c>
    </row>
    <row r="15" spans="1:16" s="12" customFormat="1" x14ac:dyDescent="0.25">
      <c r="A15" s="13" t="str">
        <f t="shared" si="2"/>
        <v/>
      </c>
      <c r="B15" s="28"/>
      <c r="C15" s="27"/>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2"/>
        <v/>
      </c>
      <c r="B16" s="28"/>
      <c r="C16" s="27" t="str">
        <f t="shared" ref="C11:C22" si="3">IF(OR(B16&lt;&gt;"",J16&lt;&gt;""),IF($G$4="Recurso",CONCATENATE($G$4," ",$G$5),$G$4),"")</f>
        <v/>
      </c>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2"/>
        <v/>
      </c>
      <c r="B17" s="28"/>
      <c r="C17" s="27" t="str">
        <f t="shared" si="3"/>
        <v/>
      </c>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2"/>
        <v/>
      </c>
      <c r="B18" s="28"/>
      <c r="C18" s="27" t="str">
        <f t="shared" si="3"/>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2"/>
        <v/>
      </c>
      <c r="B19" s="34"/>
      <c r="C19" s="27" t="str">
        <f t="shared" si="3"/>
        <v/>
      </c>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2"/>
        <v/>
      </c>
      <c r="B20" s="28"/>
      <c r="C20" s="27" t="str">
        <f t="shared" si="3"/>
        <v/>
      </c>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2"/>
        <v/>
      </c>
      <c r="B21" s="29"/>
      <c r="C21" s="27" t="str">
        <f t="shared" si="3"/>
        <v/>
      </c>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2"/>
        <v/>
      </c>
      <c r="B22" s="30"/>
      <c r="C22" s="27" t="str">
        <f t="shared" si="3"/>
        <v/>
      </c>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2"/>
        <v/>
      </c>
      <c r="B23" s="28"/>
      <c r="C23" s="28"/>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2"/>
        <v/>
      </c>
      <c r="B24" s="27"/>
      <c r="C24" s="27"/>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2"/>
        <v/>
      </c>
      <c r="B25" s="28"/>
      <c r="C25" s="28"/>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2"/>
        <v/>
      </c>
      <c r="B26" s="28"/>
      <c r="C26" s="28"/>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2"/>
        <v/>
      </c>
      <c r="B27" s="28"/>
      <c r="C27" s="28"/>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2"/>
        <v/>
      </c>
      <c r="B28" s="27"/>
      <c r="C28" s="27"/>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2"/>
        <v/>
      </c>
      <c r="B29" s="28"/>
      <c r="C29" s="28"/>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2"/>
        <v/>
      </c>
      <c r="B30" s="28"/>
      <c r="C30" s="28"/>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2" r:id="rId1"/>
    <hyperlink ref="B13" r:id="rId2"/>
    <hyperlink ref="B14" r:id="rId3" location="imgrc=l_Ovr6gYNfmkvM%3A "/>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6" t="s">
        <v>38</v>
      </c>
      <c r="B1" s="97"/>
      <c r="C1" s="97"/>
      <c r="D1" s="97"/>
      <c r="E1" s="97"/>
      <c r="F1" s="98"/>
    </row>
    <row r="2" spans="1:11" x14ac:dyDescent="0.25">
      <c r="A2" s="45" t="s">
        <v>42</v>
      </c>
      <c r="B2" s="46"/>
      <c r="C2" s="99" t="s">
        <v>13</v>
      </c>
      <c r="D2" s="100"/>
      <c r="E2" s="101"/>
      <c r="F2" s="47"/>
    </row>
    <row r="3" spans="1:11" ht="63" x14ac:dyDescent="0.25">
      <c r="A3" s="48" t="s">
        <v>43</v>
      </c>
      <c r="B3" s="46"/>
      <c r="C3" s="105" t="s">
        <v>14</v>
      </c>
      <c r="D3" s="106"/>
      <c r="E3" s="107"/>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8" t="str">
        <f>CONCATENATE(H21,"_",I21,"_",J21,"_CO")</f>
        <v>LE_07_04_CO</v>
      </c>
      <c r="E5" s="109"/>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4" t="str">
        <f>CONCATENATE("SolicitudGrafica_",D5,".xls")</f>
        <v>SolicitudGrafica_LE_07_04_CO.xls</v>
      </c>
      <c r="E7" s="94"/>
      <c r="F7" s="95"/>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6" t="s">
        <v>41</v>
      </c>
      <c r="B13" s="97"/>
      <c r="C13" s="97"/>
      <c r="D13" s="97"/>
      <c r="E13" s="97"/>
      <c r="F13" s="98"/>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9" t="s">
        <v>49</v>
      </c>
      <c r="D15" s="100"/>
      <c r="E15" s="100"/>
      <c r="F15" s="101"/>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2" t="str">
        <f>CONCATENATE(H21,"_",I21,"_",J21,"_",K45)</f>
        <v>LE_07_04_REC10</v>
      </c>
      <c r="E17" s="103"/>
      <c r="F17" s="104"/>
      <c r="J17" s="37">
        <v>14</v>
      </c>
      <c r="K17" s="37">
        <v>14</v>
      </c>
    </row>
    <row r="18" spans="1:11" ht="79.5" thickBot="1" x14ac:dyDescent="0.3">
      <c r="A18" s="48" t="s">
        <v>48</v>
      </c>
      <c r="B18" s="46"/>
      <c r="C18" s="77" t="s">
        <v>128</v>
      </c>
      <c r="D18" s="94" t="str">
        <f>CONCATENATE("SolicitudGrafica_",D17,".xls")</f>
        <v>SolicitudGrafica_LE_07_04_REC10.xls</v>
      </c>
      <c r="E18" s="94"/>
      <c r="F18" s="95"/>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bachue digital</cp:lastModifiedBy>
  <dcterms:created xsi:type="dcterms:W3CDTF">2014-07-01T23:43:25Z</dcterms:created>
  <dcterms:modified xsi:type="dcterms:W3CDTF">2016-03-15T01:13:23Z</dcterms:modified>
</cp:coreProperties>
</file>