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bachue\Desktop\"/>
    </mc:Choice>
  </mc:AlternateContent>
  <bookViews>
    <workbookView xWindow="0" yWindow="0" windowWidth="24000" windowHeight="9735" tabRatio="500"/>
  </bookViews>
  <sheets>
    <sheet name="Solicitud gráfica" sheetId="1" r:id="rId1"/>
    <sheet name="Ayuda" sheetId="2" r:id="rId2"/>
    <sheet name="Definición técnica de imagenes" sheetId="3" r:id="rId3"/>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F10" i="1" l="1"/>
  <c r="H10" i="1"/>
  <c r="I11" i="1" l="1"/>
  <c r="H11" i="1" s="1"/>
  <c r="I12" i="1"/>
  <c r="H12" i="1" s="1"/>
  <c r="I13" i="1"/>
  <c r="I14" i="1"/>
  <c r="H14" i="1" s="1"/>
  <c r="I15" i="1"/>
  <c r="H15" i="1" s="1"/>
  <c r="I16" i="1"/>
  <c r="H16" i="1" s="1"/>
  <c r="I17" i="1"/>
  <c r="H17" i="1" s="1"/>
  <c r="I18" i="1"/>
  <c r="H18" i="1" s="1"/>
  <c r="I19" i="1"/>
  <c r="I20" i="1"/>
  <c r="H20" i="1" s="1"/>
  <c r="I21" i="1"/>
  <c r="I22" i="1"/>
  <c r="H22" i="1" s="1"/>
  <c r="I23" i="1"/>
  <c r="I24" i="1"/>
  <c r="H24" i="1" s="1"/>
  <c r="I25" i="1"/>
  <c r="H25" i="1" s="1"/>
  <c r="I26" i="1"/>
  <c r="H26" i="1" s="1"/>
  <c r="I27" i="1"/>
  <c r="I28" i="1"/>
  <c r="H28" i="1" s="1"/>
  <c r="I29" i="1"/>
  <c r="I30" i="1"/>
  <c r="H30" i="1" s="1"/>
  <c r="I31" i="1"/>
  <c r="I32" i="1"/>
  <c r="H32" i="1" s="1"/>
  <c r="I33" i="1"/>
  <c r="H33" i="1" s="1"/>
  <c r="I34" i="1"/>
  <c r="H34" i="1" s="1"/>
  <c r="I35" i="1"/>
  <c r="I36" i="1"/>
  <c r="H36" i="1" s="1"/>
  <c r="I37" i="1"/>
  <c r="I38" i="1"/>
  <c r="H38" i="1" s="1"/>
  <c r="I39" i="1"/>
  <c r="I40" i="1"/>
  <c r="H40" i="1" s="1"/>
  <c r="I41" i="1"/>
  <c r="H41" i="1" s="1"/>
  <c r="I42" i="1"/>
  <c r="H42" i="1" s="1"/>
  <c r="I43" i="1"/>
  <c r="I44" i="1"/>
  <c r="H44" i="1" s="1"/>
  <c r="I45" i="1"/>
  <c r="I46" i="1"/>
  <c r="H46" i="1" s="1"/>
  <c r="I47" i="1"/>
  <c r="I48" i="1"/>
  <c r="H48" i="1" s="1"/>
  <c r="I49" i="1"/>
  <c r="H49" i="1" s="1"/>
  <c r="I50" i="1"/>
  <c r="H50" i="1" s="1"/>
  <c r="I51" i="1"/>
  <c r="I52" i="1"/>
  <c r="H52" i="1" s="1"/>
  <c r="I53" i="1"/>
  <c r="I54" i="1"/>
  <c r="H54" i="1" s="1"/>
  <c r="I55" i="1"/>
  <c r="I56" i="1"/>
  <c r="H56" i="1" s="1"/>
  <c r="I57" i="1"/>
  <c r="H57" i="1" s="1"/>
  <c r="I58" i="1"/>
  <c r="H58" i="1" s="1"/>
  <c r="I59" i="1"/>
  <c r="I60" i="1"/>
  <c r="H60" i="1" s="1"/>
  <c r="I61" i="1"/>
  <c r="I62" i="1"/>
  <c r="H62" i="1" s="1"/>
  <c r="I63" i="1"/>
  <c r="I64" i="1"/>
  <c r="H64" i="1" s="1"/>
  <c r="I65" i="1"/>
  <c r="H65" i="1" s="1"/>
  <c r="I66" i="1"/>
  <c r="H66" i="1" s="1"/>
  <c r="I67" i="1"/>
  <c r="I68" i="1"/>
  <c r="H68" i="1" s="1"/>
  <c r="I69" i="1"/>
  <c r="H69" i="1" s="1"/>
  <c r="I70" i="1"/>
  <c r="H70" i="1" s="1"/>
  <c r="I71" i="1"/>
  <c r="I72" i="1"/>
  <c r="H72" i="1" s="1"/>
  <c r="I73" i="1"/>
  <c r="H73" i="1" s="1"/>
  <c r="I74" i="1"/>
  <c r="H74" i="1" s="1"/>
  <c r="I75" i="1"/>
  <c r="I76" i="1"/>
  <c r="H76" i="1" s="1"/>
  <c r="I77" i="1"/>
  <c r="I78" i="1"/>
  <c r="H78" i="1" s="1"/>
  <c r="I79" i="1"/>
  <c r="I80" i="1"/>
  <c r="H80" i="1" s="1"/>
  <c r="I81" i="1"/>
  <c r="H81" i="1" s="1"/>
  <c r="I82" i="1"/>
  <c r="H82" i="1" s="1"/>
  <c r="I83" i="1"/>
  <c r="I84" i="1"/>
  <c r="H84" i="1" s="1"/>
  <c r="I85" i="1"/>
  <c r="I86" i="1"/>
  <c r="H86" i="1" s="1"/>
  <c r="I87" i="1"/>
  <c r="I88" i="1"/>
  <c r="H88" i="1" s="1"/>
  <c r="I89" i="1"/>
  <c r="H89" i="1" s="1"/>
  <c r="I90" i="1"/>
  <c r="H90" i="1" s="1"/>
  <c r="I91" i="1"/>
  <c r="I92" i="1"/>
  <c r="H92" i="1" s="1"/>
  <c r="I93" i="1"/>
  <c r="H93" i="1" s="1"/>
  <c r="I94" i="1"/>
  <c r="H94" i="1" s="1"/>
  <c r="I95" i="1"/>
  <c r="I96" i="1"/>
  <c r="H96" i="1" s="1"/>
  <c r="I97" i="1"/>
  <c r="H97" i="1" s="1"/>
  <c r="I98" i="1"/>
  <c r="H98" i="1" s="1"/>
  <c r="I99" i="1"/>
  <c r="I100" i="1"/>
  <c r="H100" i="1" s="1"/>
  <c r="I101" i="1"/>
  <c r="H101" i="1" s="1"/>
  <c r="I102" i="1"/>
  <c r="H102" i="1" s="1"/>
  <c r="I103" i="1"/>
  <c r="I104" i="1"/>
  <c r="H104" i="1" s="1"/>
  <c r="I105" i="1"/>
  <c r="H105" i="1" s="1"/>
  <c r="I106" i="1"/>
  <c r="H106" i="1" s="1"/>
  <c r="I107" i="1"/>
  <c r="I108" i="1"/>
  <c r="H108" i="1" s="1"/>
  <c r="I10" i="1"/>
  <c r="H13" i="1"/>
  <c r="H19" i="1"/>
  <c r="H21" i="1"/>
  <c r="H23" i="1"/>
  <c r="H27" i="1"/>
  <c r="H29" i="1"/>
  <c r="H31" i="1"/>
  <c r="H35" i="1"/>
  <c r="H37" i="1"/>
  <c r="H39" i="1"/>
  <c r="H43" i="1"/>
  <c r="H45" i="1"/>
  <c r="H47" i="1"/>
  <c r="H51" i="1"/>
  <c r="H53" i="1"/>
  <c r="H55" i="1"/>
  <c r="H59" i="1"/>
  <c r="H61" i="1"/>
  <c r="H63" i="1"/>
  <c r="H67" i="1"/>
  <c r="H71" i="1"/>
  <c r="H75" i="1"/>
  <c r="H77" i="1"/>
  <c r="H79" i="1"/>
  <c r="H83" i="1"/>
  <c r="H85" i="1"/>
  <c r="H87" i="1"/>
  <c r="H91" i="1"/>
  <c r="H95" i="1"/>
  <c r="H99" i="1"/>
  <c r="H103" i="1"/>
  <c r="H107" i="1"/>
  <c r="A10" i="1"/>
  <c r="A11" i="1" s="1"/>
  <c r="F11" i="1" s="1"/>
  <c r="G11" i="1" s="1"/>
  <c r="D18" i="2"/>
  <c r="D7" i="2"/>
  <c r="F18" i="1"/>
  <c r="G18" i="1" s="1"/>
  <c r="F19" i="1"/>
  <c r="G19" i="1" s="1"/>
  <c r="F20" i="1"/>
  <c r="G20" i="1" s="1"/>
  <c r="F21" i="1"/>
  <c r="G21" i="1" s="1"/>
  <c r="F22" i="1"/>
  <c r="G22" i="1" s="1"/>
  <c r="F23" i="1"/>
  <c r="G23" i="1" s="1"/>
  <c r="F24" i="1"/>
  <c r="G24" i="1" s="1"/>
  <c r="F25" i="1"/>
  <c r="G25" i="1" s="1"/>
  <c r="F26" i="1"/>
  <c r="G26" i="1" s="1"/>
  <c r="F27" i="1"/>
  <c r="G27" i="1" s="1"/>
  <c r="F28" i="1"/>
  <c r="G28" i="1" s="1"/>
  <c r="F29" i="1"/>
  <c r="G29" i="1" s="1"/>
  <c r="F30" i="1"/>
  <c r="G30" i="1" s="1"/>
  <c r="F31" i="1"/>
  <c r="G31" i="1" s="1"/>
  <c r="F32" i="1"/>
  <c r="G32" i="1" s="1"/>
  <c r="F33" i="1"/>
  <c r="G33" i="1" s="1"/>
  <c r="F34" i="1"/>
  <c r="G34" i="1" s="1"/>
  <c r="F35" i="1"/>
  <c r="G35" i="1" s="1"/>
  <c r="F36" i="1"/>
  <c r="G36" i="1" s="1"/>
  <c r="F37" i="1"/>
  <c r="G37" i="1" s="1"/>
  <c r="F38" i="1"/>
  <c r="G38" i="1" s="1"/>
  <c r="F39" i="1"/>
  <c r="G39" i="1" s="1"/>
  <c r="F40" i="1"/>
  <c r="G40" i="1" s="1"/>
  <c r="F41" i="1"/>
  <c r="G41" i="1" s="1"/>
  <c r="F42" i="1"/>
  <c r="G42" i="1" s="1"/>
  <c r="F43" i="1"/>
  <c r="G43" i="1" s="1"/>
  <c r="F44" i="1"/>
  <c r="G44" i="1" s="1"/>
  <c r="F45" i="1"/>
  <c r="G45" i="1" s="1"/>
  <c r="F46" i="1"/>
  <c r="G46" i="1" s="1"/>
  <c r="F47" i="1"/>
  <c r="G47" i="1" s="1"/>
  <c r="F48" i="1"/>
  <c r="G48" i="1" s="1"/>
  <c r="F49" i="1"/>
  <c r="G49" i="1" s="1"/>
  <c r="F50" i="1"/>
  <c r="G50" i="1" s="1"/>
  <c r="F51" i="1"/>
  <c r="G51" i="1" s="1"/>
  <c r="F52" i="1"/>
  <c r="G52" i="1" s="1"/>
  <c r="F53" i="1"/>
  <c r="G53" i="1" s="1"/>
  <c r="F54" i="1"/>
  <c r="G54" i="1" s="1"/>
  <c r="F55" i="1"/>
  <c r="G55" i="1" s="1"/>
  <c r="F56" i="1"/>
  <c r="G56" i="1" s="1"/>
  <c r="F57" i="1"/>
  <c r="G57" i="1" s="1"/>
  <c r="F58" i="1"/>
  <c r="G58" i="1" s="1"/>
  <c r="F59" i="1"/>
  <c r="G59" i="1" s="1"/>
  <c r="F60" i="1"/>
  <c r="G60" i="1" s="1"/>
  <c r="F61" i="1"/>
  <c r="G61" i="1" s="1"/>
  <c r="F62" i="1"/>
  <c r="G62" i="1" s="1"/>
  <c r="F63" i="1"/>
  <c r="G63" i="1" s="1"/>
  <c r="F64" i="1"/>
  <c r="G64" i="1" s="1"/>
  <c r="F65" i="1"/>
  <c r="G65" i="1" s="1"/>
  <c r="F66" i="1"/>
  <c r="G66" i="1" s="1"/>
  <c r="F67" i="1"/>
  <c r="G67" i="1" s="1"/>
  <c r="F68" i="1"/>
  <c r="G68" i="1" s="1"/>
  <c r="F69" i="1"/>
  <c r="G69" i="1" s="1"/>
  <c r="F70" i="1"/>
  <c r="G70" i="1" s="1"/>
  <c r="F71" i="1"/>
  <c r="G71" i="1" s="1"/>
  <c r="F72" i="1"/>
  <c r="G72" i="1" s="1"/>
  <c r="F73" i="1"/>
  <c r="G73" i="1" s="1"/>
  <c r="F74" i="1"/>
  <c r="G74" i="1" s="1"/>
  <c r="F75" i="1"/>
  <c r="G75" i="1" s="1"/>
  <c r="F76" i="1"/>
  <c r="G76" i="1" s="1"/>
  <c r="F77" i="1"/>
  <c r="G77" i="1" s="1"/>
  <c r="F78" i="1"/>
  <c r="G78" i="1" s="1"/>
  <c r="F79" i="1"/>
  <c r="G79" i="1" s="1"/>
  <c r="F80" i="1"/>
  <c r="G80" i="1" s="1"/>
  <c r="F81" i="1"/>
  <c r="G81" i="1" s="1"/>
  <c r="F82" i="1"/>
  <c r="G82" i="1" s="1"/>
  <c r="F83" i="1"/>
  <c r="G83" i="1" s="1"/>
  <c r="F84" i="1"/>
  <c r="G84" i="1" s="1"/>
  <c r="F85" i="1"/>
  <c r="G85" i="1" s="1"/>
  <c r="F86" i="1"/>
  <c r="G86" i="1" s="1"/>
  <c r="F87" i="1"/>
  <c r="G87" i="1" s="1"/>
  <c r="F88" i="1"/>
  <c r="G88" i="1" s="1"/>
  <c r="F89" i="1"/>
  <c r="G89" i="1" s="1"/>
  <c r="F90" i="1"/>
  <c r="G90" i="1" s="1"/>
  <c r="F91" i="1"/>
  <c r="G91" i="1" s="1"/>
  <c r="F92" i="1"/>
  <c r="G92" i="1" s="1"/>
  <c r="F93" i="1"/>
  <c r="G93" i="1" s="1"/>
  <c r="F94" i="1"/>
  <c r="G94" i="1" s="1"/>
  <c r="F95" i="1"/>
  <c r="G95" i="1" s="1"/>
  <c r="F96" i="1"/>
  <c r="G96" i="1" s="1"/>
  <c r="F97" i="1"/>
  <c r="G97" i="1" s="1"/>
  <c r="F98" i="1"/>
  <c r="G98" i="1" s="1"/>
  <c r="F99" i="1"/>
  <c r="G99" i="1" s="1"/>
  <c r="F100" i="1"/>
  <c r="G100" i="1" s="1"/>
  <c r="F101" i="1"/>
  <c r="G101" i="1" s="1"/>
  <c r="F102" i="1"/>
  <c r="G102" i="1" s="1"/>
  <c r="F103" i="1"/>
  <c r="G103" i="1" s="1"/>
  <c r="F104" i="1"/>
  <c r="G104" i="1" s="1"/>
  <c r="F105" i="1"/>
  <c r="G105" i="1" s="1"/>
  <c r="F106" i="1"/>
  <c r="G106" i="1" s="1"/>
  <c r="F107" i="1"/>
  <c r="G107" i="1" s="1"/>
  <c r="F108" i="1"/>
  <c r="G108" i="1" s="1"/>
  <c r="A12" i="1"/>
  <c r="F12" i="1" s="1"/>
  <c r="G12" i="1" s="1"/>
  <c r="A13" i="1"/>
  <c r="A14" i="1" s="1"/>
  <c r="A15" i="1" s="1"/>
  <c r="A18" i="1"/>
  <c r="A19" i="1"/>
  <c r="A20" i="1"/>
  <c r="A21" i="1"/>
  <c r="A22" i="1"/>
  <c r="A23" i="1"/>
  <c r="A24" i="1"/>
  <c r="A25" i="1"/>
  <c r="A26" i="1"/>
  <c r="A27" i="1"/>
  <c r="A28" i="1"/>
  <c r="A29" i="1"/>
  <c r="A30" i="1"/>
  <c r="C11" i="1"/>
  <c r="C12" i="1"/>
  <c r="C13" i="1"/>
  <c r="C14" i="1"/>
  <c r="C15" i="1"/>
  <c r="C16" i="1"/>
  <c r="C17" i="1"/>
  <c r="C18" i="1"/>
  <c r="C19" i="1"/>
  <c r="C20" i="1"/>
  <c r="C21" i="1"/>
  <c r="C22" i="1"/>
  <c r="C10" i="1"/>
  <c r="F5" i="1"/>
  <c r="I21" i="2"/>
  <c r="K45" i="2"/>
  <c r="H21" i="2"/>
  <c r="J21" i="2"/>
  <c r="D17" i="2"/>
  <c r="D5" i="2"/>
  <c r="F15" i="1" l="1"/>
  <c r="G15" i="1" s="1"/>
  <c r="A16" i="1"/>
  <c r="F13" i="1"/>
  <c r="G13" i="1" s="1"/>
  <c r="F14" i="1"/>
  <c r="G14" i="1" s="1"/>
  <c r="G10" i="1"/>
  <c r="F16" i="1" l="1"/>
  <c r="G16" i="1" s="1"/>
  <c r="A17" i="1"/>
  <c r="F17" i="1" s="1"/>
  <c r="G17" i="1" s="1"/>
</calcChain>
</file>

<file path=xl/sharedStrings.xml><?xml version="1.0" encoding="utf-8"?>
<sst xmlns="http://schemas.openxmlformats.org/spreadsheetml/2006/main" count="247" uniqueCount="165">
  <si>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</si>
  <si>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</si>
  <si>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</si>
  <si>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</si>
  <si>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</si>
  <si>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</si>
  <si>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</si>
  <si>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</si>
  <si>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</si>
  <si>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</si>
  <si>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</si>
  <si>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</si>
  <si>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</si>
  <si>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</si>
  <si>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</si>
  <si>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</si>
  <si>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</si>
  <si>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</si>
  <si>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</si>
  <si>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</si>
  <si>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</si>
  <si>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</si>
  <si>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</si>
  <si>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</si>
  <si>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</si>
  <si>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</si>
  <si>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</si>
  <si>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</si>
  <si>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</si>
  <si>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</si>
  <si>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</si>
  <si>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</si>
  <si>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</si>
  <si>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</si>
  <si>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</si>
  <si>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</si>
  <si>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</si>
  <si>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</si>
  <si>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</si>
  <si>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</si>
  <si>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</si>
  <si>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</si>
  <si>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</si>
  <si>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</si>
  <si>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</si>
  <si>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</si>
  <si>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</si>
  <si>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</si>
  <si>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</si>
  <si>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</si>
  <si>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</si>
  <si>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</si>
  <si>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</si>
  <si>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</si>
  <si>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</si>
  <si>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</si>
  <si>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</si>
  <si>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</si>
  <si>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</si>
  <si>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</si>
  <si>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</si>
  <si>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</si>
  <si>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</si>
  <si>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</si>
  <si>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</si>
  <si>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</si>
  <si>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</si>
  <si>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</si>
  <si>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</si>
  <si>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</si>
  <si>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</si>
  <si>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</si>
  <si>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</si>
  <si>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</si>
  <si>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</si>
  <si>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</si>
  <si>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</si>
  <si>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</si>
  <si>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</si>
  <si>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</si>
  <si>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</si>
  <si>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</si>
  <si>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</si>
  <si>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</si>
  <si>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</si>
  <si>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</si>
  <si>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</si>
  <si>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</si>
  <si>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</si>
  <si>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</si>
  <si>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</si>
  <si>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</si>
  <si>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</si>
  <si>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</si>
  <si>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</si>
  <si>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</si>
  <si>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</si>
  <si>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</si>
  <si>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</si>
  <si>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</si>
  <si>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</si>
  <si>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</si>
  <si>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</si>
  <si>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</si>
  <si>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</si>
  <si>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</si>
  <si>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</si>
  <si>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</si>
  <si>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</si>
  <si>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</si>
  <si>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</si>
  <si>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</si>
  <si>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</si>
  <si>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</si>
  <si>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</si>
  <si>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</si>
  <si>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</si>
  <si>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</si>
  <si>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</si>
  <si>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</si>
  <si>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</si>
  <si>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</si>
  <si>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</si>
  <si>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</si>
  <si>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</si>
  <si>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</si>
  <si>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</si>
  <si>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</si>
  <si>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</si>
  <si>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</si>
  <si>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</si>
  <si>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</si>
  <si>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</si>
  <si>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</si>
  <si>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</si>
  <si>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</si>
  <si>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</si>
  <si>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</si>
  <si>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</si>
  <si>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</si>
  <si>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</si>
  <si>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</si>
  <si>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</si>
  <si>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</si>
  <si>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</si>
  <si>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Fotografía</t>
  </si>
  <si>
    <t>Horizontal</t>
  </si>
  <si>
    <t>América precolombina</t>
  </si>
  <si>
    <t>Marcela Guevara</t>
  </si>
  <si>
    <t>359047766   /  181348445  /       160095947</t>
  </si>
  <si>
    <t>Collage</t>
  </si>
  <si>
    <t>Vista de las islas flotantes de Uros (Puno, Perú)   Mujer en un mercado de vegetales y flores (Guatemala )  Altar del dia de muertos en México</t>
  </si>
  <si>
    <t>CS_06_05_CO_REC240</t>
  </si>
  <si>
    <t>Mujer peruana tejiendo; Niño con llama en una calle de Cuzco</t>
  </si>
  <si>
    <t>297425924   /  290150369</t>
  </si>
  <si>
    <t>142312930   / 320549678</t>
  </si>
  <si>
    <t xml:space="preserve">Artesana tradiconal de Perú;  Flecha que da en su objetivo </t>
  </si>
  <si>
    <t>http://cdnprof.aulaplaneta.com//DNNPlayerPackages/Package12783/Recurso130/data/adjuntos/Principal.html</t>
  </si>
  <si>
    <t>pestaña planificación</t>
  </si>
  <si>
    <t>Niños trabajando en computadores</t>
  </si>
  <si>
    <t>Niños escribiendo juntos</t>
  </si>
  <si>
    <t>Ilustración</t>
  </si>
  <si>
    <t>Esquema de artículo periodístico</t>
  </si>
  <si>
    <t>Tablero con esquema de evaluacion debilidades y fortalezas</t>
  </si>
  <si>
    <t xml:space="preserve">tabla para  planificar actividades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</si>
</sst>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FF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164" fontId="22" fillId="0" borderId="0" xfId="0" applyNumberFormat="1" applyFont="1" applyBorder="1" applyAlignment="1">
      <alignment horizontal="left"/>
    </xf>
    <xf numFmtId="0" fontId="3" fillId="5" borderId="32" xfId="0" applyFont="1" applyFill="1" applyBorder="1" applyAlignment="1">
      <alignment horizontal="center" vertical="center"/>
    </xf>
    <xf numFmtId="0" fontId="4" fillId="0" borderId="5" xfId="51" applyBorder="1" applyAlignment="1">
      <alignment horizontal="left"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cdnprof.aulaplaneta.com/DNNPlayerPackages/Package12783/Recurso130/data/adjuntos/Principal.html"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5" zoomScaleNormal="75" zoomScalePageLayoutView="140" workbookViewId="0">
      <pane ySplit="9" topLeftCell="A10" activePane="bottomLeft" state="frozen"/>
      <selection pane="bottomLeft" activeCell="J17" sqref="J17"/>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6"/>
      <c r="I1" s="56"/>
      <c r="J1" s="16"/>
      <c r="K1" s="16"/>
    </row>
    <row r="2" spans="1:16" ht="15.75" x14ac:dyDescent="0.25">
      <c r="A2" s="1"/>
      <c r="B2" s="3" t="s">
        <v>129</v>
      </c>
      <c r="C2" s="90" t="s">
        <v>23</v>
      </c>
      <c r="D2" s="91"/>
      <c r="F2" s="83" t="s">
        <v>0</v>
      </c>
      <c r="G2" s="84"/>
      <c r="H2" s="56"/>
      <c r="I2" s="56"/>
      <c r="J2" s="16"/>
    </row>
    <row r="3" spans="1:16" ht="15.75" x14ac:dyDescent="0.25">
      <c r="A3" s="1"/>
      <c r="B3" s="4" t="s">
        <v>8</v>
      </c>
      <c r="C3" s="92">
        <v>6</v>
      </c>
      <c r="D3" s="93"/>
      <c r="F3" s="85">
        <v>42439</v>
      </c>
      <c r="G3" s="86"/>
      <c r="H3" s="56"/>
      <c r="I3" s="56"/>
      <c r="J3" s="16"/>
    </row>
    <row r="4" spans="1:16" ht="16.5" x14ac:dyDescent="0.3">
      <c r="A4" s="1"/>
      <c r="B4" s="4" t="s">
        <v>54</v>
      </c>
      <c r="C4" s="92" t="s">
        <v>147</v>
      </c>
      <c r="D4" s="93"/>
      <c r="E4" s="5"/>
      <c r="F4" s="55" t="s">
        <v>55</v>
      </c>
      <c r="G4" s="54" t="s">
        <v>56</v>
      </c>
      <c r="H4" s="56"/>
      <c r="I4" s="56"/>
      <c r="J4" s="16"/>
      <c r="K4" s="16"/>
    </row>
    <row r="5" spans="1:16" ht="16.5" thickBot="1" x14ac:dyDescent="0.3">
      <c r="A5" s="1"/>
      <c r="B5" s="6" t="s">
        <v>1</v>
      </c>
      <c r="C5" s="94" t="s">
        <v>148</v>
      </c>
      <c r="D5" s="95"/>
      <c r="E5" s="5"/>
      <c r="F5" s="53" t="str">
        <f>IF(G4="Recurso","Motor del recurso","")</f>
        <v>Motor del recurso</v>
      </c>
      <c r="G5" s="53" t="s">
        <v>98</v>
      </c>
      <c r="H5" s="80"/>
      <c r="I5" s="77"/>
      <c r="J5" s="16"/>
      <c r="K5" s="16"/>
    </row>
    <row r="6" spans="1:16" ht="16.5" thickBot="1" x14ac:dyDescent="0.3">
      <c r="A6" s="1"/>
      <c r="B6" s="1"/>
      <c r="C6" s="1"/>
      <c r="D6" s="1"/>
      <c r="E6" s="7"/>
      <c r="F6" s="1"/>
      <c r="G6" s="1"/>
      <c r="H6" s="56"/>
      <c r="I6" s="56"/>
      <c r="J6" s="16"/>
      <c r="K6" s="16"/>
    </row>
    <row r="7" spans="1:16" ht="15" customHeight="1" x14ac:dyDescent="0.25">
      <c r="A7" s="1"/>
      <c r="B7" s="40" t="s">
        <v>40</v>
      </c>
      <c r="C7" s="8" t="s">
        <v>152</v>
      </c>
      <c r="D7" s="39" t="s">
        <v>39</v>
      </c>
      <c r="F7" s="1"/>
      <c r="G7" s="1"/>
      <c r="H7" s="1"/>
      <c r="I7" s="1"/>
      <c r="J7" s="16"/>
      <c r="K7" s="16"/>
    </row>
    <row r="8" spans="1:16" s="9" customFormat="1" ht="16.5" thickBot="1" x14ac:dyDescent="0.3">
      <c r="A8" s="10"/>
      <c r="B8" s="10"/>
      <c r="C8" s="10"/>
      <c r="D8" s="11"/>
      <c r="E8" s="11"/>
      <c r="F8" s="87" t="s">
        <v>62</v>
      </c>
      <c r="G8" s="88"/>
      <c r="H8" s="88"/>
      <c r="I8" s="89"/>
      <c r="J8" s="18"/>
      <c r="K8" s="12"/>
      <c r="L8" s="2"/>
      <c r="M8" s="2"/>
      <c r="N8" s="2"/>
      <c r="O8" s="2"/>
      <c r="P8" s="2"/>
    </row>
    <row r="9" spans="1:16" ht="26.25" thickBot="1" x14ac:dyDescent="0.3">
      <c r="A9" s="36" t="s">
        <v>2</v>
      </c>
      <c r="B9" s="25" t="s">
        <v>9</v>
      </c>
      <c r="C9" s="24" t="s">
        <v>3</v>
      </c>
      <c r="D9" s="24" t="s">
        <v>4</v>
      </c>
      <c r="E9" s="24" t="s">
        <v>5</v>
      </c>
      <c r="F9" s="81" t="s">
        <v>61</v>
      </c>
      <c r="G9" s="76" t="s">
        <v>59</v>
      </c>
      <c r="H9" s="76" t="s">
        <v>60</v>
      </c>
      <c r="I9" s="76" t="s">
        <v>121</v>
      </c>
      <c r="J9" s="25" t="s">
        <v>6</v>
      </c>
      <c r="K9" s="26" t="s">
        <v>7</v>
      </c>
    </row>
    <row r="10" spans="1:16" s="12" customFormat="1" ht="54" x14ac:dyDescent="0.25">
      <c r="A10" s="13" t="str">
        <f>IF(OR(B10&lt;&gt;"",J10&lt;&gt;""),"IMG01","")</f>
        <v>IMG01</v>
      </c>
      <c r="B10" s="27" t="s">
        <v>149</v>
      </c>
      <c r="C10" s="27" t="str">
        <f>IF(OR(B10&lt;&gt;"",J10&lt;&gt;""),IF($G$4="Recurso",CONCATENATE($G$4," ",$G$5),$G$4),"")</f>
        <v>Recurso F13</v>
      </c>
      <c r="D10" s="14" t="s">
        <v>145</v>
      </c>
      <c r="E10" s="14" t="s">
        <v>146</v>
      </c>
      <c r="F10" s="14" t="str">
        <f>IF(OR(B10&lt;&gt;"",J10&lt;&gt;""),CONCATENATE($C$7,"_",$A10,IF($G$4="Cuaderno de Estudio","_small",CONCATENATE(IF(I10="","","n"),IF(LEFT($G$5,1)="F",".jpg",".png")))),"")</f>
        <v>CS_06_05_CO_REC240_IMG01.jpg</v>
      </c>
      <c r="G10" s="14" t="str">
        <f>IF(F10&lt;&gt;"",IF($G$4="Recurso",IF(LEFT($G$5,1)="M",VLOOKUP($G$5,'Definición técnica de imagenes'!$A$3:$G$17,5,FALSE),IF($G$5="F1",'Definición técnica de imagenes'!$E$15,'Definición técnica de imagenes'!$F$13)),'Definición técnica de imagenes'!$E$16),"")</f>
        <v>800 x 460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t="s">
        <v>151</v>
      </c>
      <c r="K10" s="19" t="s">
        <v>150</v>
      </c>
    </row>
    <row r="11" spans="1:16" s="12" customFormat="1" ht="13.9" customHeight="1" x14ac:dyDescent="0.25">
      <c r="A11" s="13" t="str">
        <f>IF(OR(B11&lt;&gt;"",J11&lt;&gt;""),CONCATENATE(LEFT(A10,3),IF(MID(A10,4,2)+1&lt;10,CONCATENATE("0",MID(A10,4,2)+1))),"")</f>
        <v>IMG02</v>
      </c>
      <c r="B11" s="28" t="s">
        <v>154</v>
      </c>
      <c r="C11" s="27" t="str">
        <f t="shared" ref="C11:C22" si="0">IF(OR(B11&lt;&gt;"",J11&lt;&gt;""),IF($G$4="Recurso",CONCATENATE($G$4," ",$G$5),$G$4),"")</f>
        <v>Recurso F13</v>
      </c>
      <c r="D11" s="14" t="s">
        <v>145</v>
      </c>
      <c r="E11" s="14" t="s">
        <v>146</v>
      </c>
      <c r="F11" s="14" t="str">
        <f t="shared" ref="F11:F74" si="1">IF(OR(B11&lt;&gt;"",J11&lt;&gt;""),CONCATENATE($C$7,"_",$A11,IF($G$4="Cuaderno de Estudio","_small",CONCATENATE(IF(I11="","","n"),IF(LEFT($G$5,1)="F",".jpg",".png")))),"")</f>
        <v>CS_06_05_CO_REC240_IMG02.jpg</v>
      </c>
      <c r="G11" s="14" t="str">
        <f>IF(F11&lt;&gt;"",IF($G$4="Recurso",IF(LEFT($G$5,1)="M",VLOOKUP($G$5,'Definición técnica de imagenes'!$A$3:$G$17,5,FALSE),IF($G$5="F1",'Definición técnica de imagenes'!$E$15,'Definición técnica de imagenes'!$F$13)),'Definición técnica de imagenes'!$E$16),"")</f>
        <v>800 x 460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t="s">
        <v>153</v>
      </c>
      <c r="K11" s="15" t="s">
        <v>150</v>
      </c>
    </row>
    <row r="12" spans="1:16" s="12" customFormat="1" ht="27" x14ac:dyDescent="0.25">
      <c r="A12" s="13" t="str">
        <f t="shared" ref="A12:A30" si="3">IF(OR(B12&lt;&gt;"",J12&lt;&gt;""),CONCATENATE(LEFT(A11,3),IF(MID(A11,4,2)+1&lt;10,CONCATENATE("0",MID(A11,4,2)+1))),"")</f>
        <v>IMG03</v>
      </c>
      <c r="B12" s="29" t="s">
        <v>155</v>
      </c>
      <c r="C12" s="27" t="str">
        <f t="shared" si="0"/>
        <v>Recurso F13</v>
      </c>
      <c r="D12" s="14" t="s">
        <v>145</v>
      </c>
      <c r="E12" s="14" t="s">
        <v>146</v>
      </c>
      <c r="F12" s="14" t="str">
        <f t="shared" si="1"/>
        <v>CS_06_05_CO_REC240_IMG03.jpg</v>
      </c>
      <c r="G12" s="14" t="str">
        <f>IF(F12&lt;&gt;"",IF($G$4="Recurso",IF(LEFT($G$5,1)="M",VLOOKUP($G$5,'Definición técnica de imagenes'!$A$3:$G$17,5,FALSE),IF($G$5="F1",'Definición técnica de imagenes'!$E$15,'Definición técnica de imagenes'!$F$13)),'Definición técnica de imagenes'!$E$16),"")</f>
        <v>800 x 460 px</v>
      </c>
      <c r="H12" s="14" t="str">
        <f t="shared" si="2"/>
        <v/>
      </c>
      <c r="I12" s="14" t="str">
        <f>IF(OR(B12&lt;&gt;"",J12&lt;&gt;""),IF($G$4="Recurso",IF(LEFT($G$5,1)="M",IF(VLOOKUP($G$5,'Definición técnica de imagenes'!$A$3:$G$17,6,FALSE)=0,"",VLOOKUP($G$5,'Definición técnica de imagenes'!$A$3:$G$17,6,FALSE)),IF($G$5="F1","","")),'Definición técnica de imagenes'!$F$16),"")</f>
        <v/>
      </c>
      <c r="J12" s="19" t="s">
        <v>156</v>
      </c>
      <c r="K12" s="19" t="s">
        <v>150</v>
      </c>
    </row>
    <row r="13" spans="1:16" s="12" customFormat="1" ht="78.75" x14ac:dyDescent="0.25">
      <c r="A13" s="13" t="str">
        <f t="shared" si="3"/>
        <v>IMG04</v>
      </c>
      <c r="B13" s="82" t="s">
        <v>157</v>
      </c>
      <c r="C13" s="27" t="str">
        <f t="shared" si="0"/>
        <v>Recurso F13</v>
      </c>
      <c r="D13" s="14"/>
      <c r="E13" s="14"/>
      <c r="F13" s="14" t="str">
        <f t="shared" si="1"/>
        <v>CS_06_05_CO_REC240_IMG04.jpg</v>
      </c>
      <c r="G13" s="14" t="str">
        <f>IF(F13&lt;&gt;"",IF($G$4="Recurso",IF(LEFT($G$5,1)="M",VLOOKUP($G$5,'Definición técnica de imagenes'!$A$3:$G$17,5,FALSE),IF($G$5="F1",'Definición técnica de imagenes'!$E$15,'Definición técnica de imagenes'!$F$13)),'Definición técnica de imagenes'!$E$16),"")</f>
        <v>800 x 460 px</v>
      </c>
      <c r="H13" s="14" t="str">
        <f t="shared" si="2"/>
        <v/>
      </c>
      <c r="I13" s="14" t="str">
        <f>IF(OR(B13&lt;&gt;"",J13&lt;&gt;""),IF($G$4="Recurso",IF(LEFT($G$5,1)="M",IF(VLOOKUP($G$5,'Definición técnica de imagenes'!$A$3:$G$17,6,FALSE)=0,"",VLOOKUP($G$5,'Definición técnica de imagenes'!$A$3:$G$17,6,FALSE)),IF($G$5="F1","","")),'Definición técnica de imagenes'!$F$16),"")</f>
        <v/>
      </c>
      <c r="J13" s="19" t="s">
        <v>164</v>
      </c>
      <c r="K13" s="19" t="s">
        <v>158</v>
      </c>
    </row>
    <row r="14" spans="1:16" s="12" customFormat="1" x14ac:dyDescent="0.25">
      <c r="A14" s="13" t="str">
        <f t="shared" si="3"/>
        <v>IMG05</v>
      </c>
      <c r="B14" s="28">
        <v>77374894</v>
      </c>
      <c r="C14" s="27" t="str">
        <f t="shared" si="0"/>
        <v>Recurso F13</v>
      </c>
      <c r="D14" s="14" t="s">
        <v>145</v>
      </c>
      <c r="E14" s="14"/>
      <c r="F14" s="14" t="str">
        <f t="shared" si="1"/>
        <v>CS_06_05_CO_REC240_IMG05.jpg</v>
      </c>
      <c r="G14" s="14" t="str">
        <f>IF(F14&lt;&gt;"",IF($G$4="Recurso",IF(LEFT($G$5,1)="M",VLOOKUP($G$5,'Definición técnica de imagenes'!$A$3:$G$17,5,FALSE),IF($G$5="F1",'Definición técnica de imagenes'!$E$15,'Definición técnica de imagenes'!$F$13)),'Definición técnica de imagenes'!$E$16),"")</f>
        <v>800 x 460 px</v>
      </c>
      <c r="H14" s="14" t="str">
        <f t="shared" si="2"/>
        <v/>
      </c>
      <c r="I14" s="14" t="str">
        <f>IF(OR(B14&lt;&gt;"",J14&lt;&gt;""),IF($G$4="Recurso",IF(LEFT($G$5,1)="M",IF(VLOOKUP($G$5,'Definición técnica de imagenes'!$A$3:$G$17,6,FALSE)=0,"",VLOOKUP($G$5,'Definición técnica de imagenes'!$A$3:$G$17,6,FALSE)),IF($G$5="F1","","")),'Definición técnica de imagenes'!$F$16),"")</f>
        <v/>
      </c>
      <c r="J14" s="19" t="s">
        <v>159</v>
      </c>
      <c r="K14" s="19"/>
    </row>
    <row r="15" spans="1:16" s="12" customFormat="1" x14ac:dyDescent="0.25">
      <c r="A15" s="13" t="str">
        <f t="shared" si="3"/>
        <v>IMG06</v>
      </c>
      <c r="B15" s="28">
        <v>200267447</v>
      </c>
      <c r="C15" s="27" t="str">
        <f t="shared" si="0"/>
        <v>Recurso F13</v>
      </c>
      <c r="D15" s="14" t="s">
        <v>145</v>
      </c>
      <c r="E15" s="14"/>
      <c r="F15" s="14" t="str">
        <f t="shared" si="1"/>
        <v>CS_06_05_CO_REC240_IMG06.jpg</v>
      </c>
      <c r="G15" s="14" t="str">
        <f>IF(F15&lt;&gt;"",IF($G$4="Recurso",IF(LEFT($G$5,1)="M",VLOOKUP($G$5,'Definición técnica de imagenes'!$A$3:$G$17,5,FALSE),IF($G$5="F1",'Definición técnica de imagenes'!$E$15,'Definición técnica de imagenes'!$F$13)),'Definición técnica de imagenes'!$E$16),"")</f>
        <v>800 x 460 px</v>
      </c>
      <c r="H15" s="14" t="str">
        <f t="shared" si="2"/>
        <v/>
      </c>
      <c r="I15" s="14" t="str">
        <f>IF(OR(B15&lt;&gt;"",J15&lt;&gt;""),IF($G$4="Recurso",IF(LEFT($G$5,1)="M",IF(VLOOKUP($G$5,'Definición técnica de imagenes'!$A$3:$G$17,6,FALSE)=0,"",VLOOKUP($G$5,'Definición técnica de imagenes'!$A$3:$G$17,6,FALSE)),IF($G$5="F1","","")),'Definición técnica de imagenes'!$F$16),"")</f>
        <v/>
      </c>
      <c r="J15" s="21" t="s">
        <v>160</v>
      </c>
      <c r="K15" s="21"/>
    </row>
    <row r="16" spans="1:16" s="12" customFormat="1" ht="14.25" x14ac:dyDescent="0.3">
      <c r="A16" s="13" t="str">
        <f t="shared" si="3"/>
        <v>IMG07</v>
      </c>
      <c r="B16" s="28">
        <v>197115389</v>
      </c>
      <c r="C16" s="27" t="str">
        <f t="shared" si="0"/>
        <v>Recurso F13</v>
      </c>
      <c r="D16" s="14" t="s">
        <v>161</v>
      </c>
      <c r="E16" s="14"/>
      <c r="F16" s="14" t="str">
        <f t="shared" si="1"/>
        <v>CS_06_05_CO_REC240_IMG07.jpg</v>
      </c>
      <c r="G16" s="14" t="str">
        <f>IF(F16&lt;&gt;"",IF($G$4="Recurso",IF(LEFT($G$5,1)="M",VLOOKUP($G$5,'Definición técnica de imagenes'!$A$3:$G$17,5,FALSE),IF($G$5="F1",'Definición técnica de imagenes'!$E$15,'Definición técnica de imagenes'!$F$13)),'Definición técnica de imagenes'!$E$16),"")</f>
        <v>800 x 460 px</v>
      </c>
      <c r="H16" s="14" t="str">
        <f t="shared" si="2"/>
        <v/>
      </c>
      <c r="I16" s="14" t="str">
        <f>IF(OR(B16&lt;&gt;"",J16&lt;&gt;""),IF($G$4="Recurso",IF(LEFT($G$5,1)="M",IF(VLOOKUP($G$5,'Definición técnica de imagenes'!$A$3:$G$17,6,FALSE)=0,"",VLOOKUP($G$5,'Definición técnica de imagenes'!$A$3:$G$17,6,FALSE)),IF($G$5="F1","","")),'Definición técnica de imagenes'!$F$16),"")</f>
        <v/>
      </c>
      <c r="J16" s="34" t="s">
        <v>162</v>
      </c>
      <c r="K16" s="37"/>
    </row>
    <row r="17" spans="1:11" s="12" customFormat="1" ht="27" x14ac:dyDescent="0.25">
      <c r="A17" s="13" t="str">
        <f t="shared" si="3"/>
        <v>IMG08</v>
      </c>
      <c r="B17" s="28">
        <v>150235130</v>
      </c>
      <c r="C17" s="27" t="str">
        <f t="shared" si="0"/>
        <v>Recurso F13</v>
      </c>
      <c r="D17" s="14" t="s">
        <v>145</v>
      </c>
      <c r="E17" s="14"/>
      <c r="F17" s="14" t="str">
        <f t="shared" si="1"/>
        <v>CS_06_05_CO_REC240_IMG08.jpg</v>
      </c>
      <c r="G17" s="14" t="str">
        <f>IF(F17&lt;&gt;"",IF($G$4="Recurso",IF(LEFT($G$5,1)="M",VLOOKUP($G$5,'Definición técnica de imagenes'!$A$3:$G$17,5,FALSE),IF($G$5="F1",'Definición técnica de imagenes'!$E$15,'Definición técnica de imagenes'!$F$13)),'Definición técnica de imagenes'!$E$16),"")</f>
        <v>800 x 460 px</v>
      </c>
      <c r="H17" s="14" t="str">
        <f t="shared" si="2"/>
        <v/>
      </c>
      <c r="I17" s="14" t="str">
        <f>IF(OR(B17&lt;&gt;"",J17&lt;&gt;""),IF($G$4="Recurso",IF(LEFT($G$5,1)="M",IF(VLOOKUP($G$5,'Definición técnica de imagenes'!$A$3:$G$17,6,FALSE)=0,"",VLOOKUP($G$5,'Definición técnica de imagenes'!$A$3:$G$17,6,FALSE)),IF($G$5="F1","","")),'Definición técnica de imagenes'!$F$16),"")</f>
        <v/>
      </c>
      <c r="J17" s="21" t="s">
        <v>163</v>
      </c>
      <c r="K17" s="21"/>
    </row>
    <row r="18" spans="1:11" s="12" customFormat="1" x14ac:dyDescent="0.2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 t="shared" si="3"/>
        <v/>
      </c>
      <c r="B19" s="35"/>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34"/>
      <c r="K19" s="37"/>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3"/>
        <v/>
      </c>
      <c r="B21" s="30"/>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3"/>
        <v/>
      </c>
      <c r="B22" s="31"/>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32"/>
      <c r="C36" s="32"/>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3"/>
      <c r="C38" s="33"/>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3" r:id="rId1"/>
  </hyperlinks>
  <pageMargins left="0.75" right="0.75" top="1" bottom="1" header="0.5" footer="0.5"/>
  <pageSetup orientation="portrait" horizontalDpi="4294967292" verticalDpi="4294967292"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8" customWidth="1"/>
    <col min="2" max="2" width="11" style="38"/>
    <col min="3" max="3" width="13.875" style="38" customWidth="1"/>
    <col min="4" max="4" width="11.375" style="38" customWidth="1"/>
    <col min="5" max="7" width="11" style="38"/>
    <col min="8" max="11" width="11" style="38" hidden="1" customWidth="1"/>
    <col min="12" max="16384" width="11" style="38"/>
  </cols>
  <sheetData>
    <row r="1" spans="1:11" ht="16.5" thickBot="1" x14ac:dyDescent="0.3">
      <c r="A1" s="98" t="s">
        <v>38</v>
      </c>
      <c r="B1" s="99"/>
      <c r="C1" s="99"/>
      <c r="D1" s="99"/>
      <c r="E1" s="99"/>
      <c r="F1" s="100"/>
    </row>
    <row r="2" spans="1:11" x14ac:dyDescent="0.25">
      <c r="A2" s="46" t="s">
        <v>42</v>
      </c>
      <c r="B2" s="47"/>
      <c r="C2" s="101" t="s">
        <v>13</v>
      </c>
      <c r="D2" s="102"/>
      <c r="E2" s="103"/>
      <c r="F2" s="48"/>
    </row>
    <row r="3" spans="1:11" ht="63" x14ac:dyDescent="0.25">
      <c r="A3" s="49" t="s">
        <v>43</v>
      </c>
      <c r="B3" s="47"/>
      <c r="C3" s="107" t="s">
        <v>14</v>
      </c>
      <c r="D3" s="108"/>
      <c r="E3" s="109"/>
      <c r="F3" s="48"/>
      <c r="H3" s="38" t="s">
        <v>18</v>
      </c>
      <c r="I3" s="38" t="s">
        <v>19</v>
      </c>
      <c r="J3" s="38" t="s">
        <v>20</v>
      </c>
      <c r="K3" s="38" t="s">
        <v>52</v>
      </c>
    </row>
    <row r="4" spans="1:11" ht="31.5" x14ac:dyDescent="0.25">
      <c r="A4" s="46" t="s">
        <v>44</v>
      </c>
      <c r="B4" s="47"/>
      <c r="C4" s="42" t="s">
        <v>15</v>
      </c>
      <c r="D4" s="41" t="s">
        <v>16</v>
      </c>
      <c r="E4" s="45" t="s">
        <v>17</v>
      </c>
      <c r="F4" s="48"/>
      <c r="H4" s="38" t="s">
        <v>21</v>
      </c>
      <c r="I4" s="38" t="s">
        <v>25</v>
      </c>
      <c r="J4" s="38">
        <v>1</v>
      </c>
      <c r="K4" s="38">
        <v>1</v>
      </c>
    </row>
    <row r="5" spans="1:11" ht="79.5" thickBot="1" x14ac:dyDescent="0.3">
      <c r="A5" s="49" t="s">
        <v>45</v>
      </c>
      <c r="B5" s="47"/>
      <c r="C5" s="44" t="s">
        <v>35</v>
      </c>
      <c r="D5" s="110" t="str">
        <f>CONCATENATE(H21,"_",I21,"_",J21,"_CO")</f>
        <v>LE_07_04_CO</v>
      </c>
      <c r="E5" s="111"/>
      <c r="F5" s="48"/>
      <c r="H5" s="38" t="s">
        <v>22</v>
      </c>
      <c r="I5" s="38" t="s">
        <v>26</v>
      </c>
      <c r="J5" s="38">
        <v>2</v>
      </c>
      <c r="K5" s="38">
        <v>2</v>
      </c>
    </row>
    <row r="6" spans="1:11" ht="32.25" thickBot="1" x14ac:dyDescent="0.3">
      <c r="A6" s="46" t="s">
        <v>10</v>
      </c>
      <c r="B6" s="47"/>
      <c r="C6" s="47"/>
      <c r="D6" s="47"/>
      <c r="E6" s="47"/>
      <c r="F6" s="48"/>
      <c r="H6" s="38" t="s">
        <v>23</v>
      </c>
      <c r="I6" s="38" t="s">
        <v>27</v>
      </c>
      <c r="J6" s="38">
        <v>3</v>
      </c>
      <c r="K6" s="38">
        <v>3</v>
      </c>
    </row>
    <row r="7" spans="1:11" ht="48" thickBot="1" x14ac:dyDescent="0.3">
      <c r="A7" s="49" t="s">
        <v>11</v>
      </c>
      <c r="B7" s="47"/>
      <c r="C7" s="78" t="s">
        <v>127</v>
      </c>
      <c r="D7" s="96" t="str">
        <f>CONCATENATE("SolicitudGrafica_",D5,".xls")</f>
        <v>SolicitudGrafica_LE_07_04_CO.xls</v>
      </c>
      <c r="E7" s="96"/>
      <c r="F7" s="97"/>
      <c r="H7" s="38" t="s">
        <v>24</v>
      </c>
      <c r="I7" s="38" t="s">
        <v>28</v>
      </c>
      <c r="J7" s="38">
        <v>4</v>
      </c>
      <c r="K7" s="38">
        <v>4</v>
      </c>
    </row>
    <row r="8" spans="1:11" ht="47.25" x14ac:dyDescent="0.25">
      <c r="A8" s="49" t="s">
        <v>53</v>
      </c>
      <c r="B8" s="47"/>
      <c r="C8" s="47"/>
      <c r="D8" s="47"/>
      <c r="E8" s="47"/>
      <c r="F8" s="48"/>
      <c r="I8" s="38" t="s">
        <v>29</v>
      </c>
      <c r="J8" s="38">
        <v>5</v>
      </c>
      <c r="K8" s="38">
        <v>5</v>
      </c>
    </row>
    <row r="9" spans="1:11" ht="47.25" x14ac:dyDescent="0.25">
      <c r="A9" s="49" t="s">
        <v>12</v>
      </c>
      <c r="B9" s="47"/>
      <c r="C9" s="47"/>
      <c r="D9" s="47"/>
      <c r="E9" s="47"/>
      <c r="F9" s="48"/>
      <c r="I9" s="38" t="s">
        <v>30</v>
      </c>
      <c r="J9" s="38">
        <v>6</v>
      </c>
      <c r="K9" s="38">
        <v>6</v>
      </c>
    </row>
    <row r="10" spans="1:11" ht="32.25" thickBot="1" x14ac:dyDescent="0.3">
      <c r="A10" s="50" t="s">
        <v>36</v>
      </c>
      <c r="B10" s="51"/>
      <c r="C10" s="51"/>
      <c r="D10" s="51"/>
      <c r="E10" s="51"/>
      <c r="F10" s="52"/>
      <c r="I10" s="38" t="s">
        <v>31</v>
      </c>
      <c r="J10" s="38">
        <v>7</v>
      </c>
      <c r="K10" s="38">
        <v>7</v>
      </c>
    </row>
    <row r="11" spans="1:11" x14ac:dyDescent="0.25">
      <c r="I11" s="38" t="s">
        <v>32</v>
      </c>
      <c r="J11" s="38">
        <v>8</v>
      </c>
      <c r="K11" s="38">
        <v>8</v>
      </c>
    </row>
    <row r="12" spans="1:11" ht="16.5" thickBot="1" x14ac:dyDescent="0.3">
      <c r="I12" s="38" t="s">
        <v>37</v>
      </c>
      <c r="J12" s="38">
        <v>9</v>
      </c>
      <c r="K12" s="38">
        <v>9</v>
      </c>
    </row>
    <row r="13" spans="1:11" x14ac:dyDescent="0.25">
      <c r="A13" s="98" t="s">
        <v>41</v>
      </c>
      <c r="B13" s="99"/>
      <c r="C13" s="99"/>
      <c r="D13" s="99"/>
      <c r="E13" s="99"/>
      <c r="F13" s="100"/>
      <c r="I13" s="38" t="s">
        <v>33</v>
      </c>
      <c r="J13" s="38">
        <v>10</v>
      </c>
      <c r="K13" s="38">
        <v>10</v>
      </c>
    </row>
    <row r="14" spans="1:11" ht="16.5" thickBot="1" x14ac:dyDescent="0.3">
      <c r="A14" s="49"/>
      <c r="B14" s="47"/>
      <c r="C14" s="47"/>
      <c r="D14" s="47"/>
      <c r="E14" s="47"/>
      <c r="F14" s="48"/>
      <c r="I14" s="38" t="s">
        <v>34</v>
      </c>
      <c r="J14" s="38">
        <v>11</v>
      </c>
      <c r="K14" s="38">
        <v>11</v>
      </c>
    </row>
    <row r="15" spans="1:11" x14ac:dyDescent="0.25">
      <c r="A15" s="46" t="s">
        <v>46</v>
      </c>
      <c r="B15" s="47"/>
      <c r="C15" s="101" t="s">
        <v>49</v>
      </c>
      <c r="D15" s="102"/>
      <c r="E15" s="102"/>
      <c r="F15" s="103"/>
      <c r="J15" s="38">
        <v>12</v>
      </c>
      <c r="K15" s="38">
        <v>12</v>
      </c>
    </row>
    <row r="16" spans="1:11" ht="67.150000000000006" customHeight="1" x14ac:dyDescent="0.25">
      <c r="A16" s="49" t="s">
        <v>47</v>
      </c>
      <c r="B16" s="47"/>
      <c r="C16" s="42" t="s">
        <v>15</v>
      </c>
      <c r="D16" s="41" t="s">
        <v>16</v>
      </c>
      <c r="E16" s="41" t="s">
        <v>17</v>
      </c>
      <c r="F16" s="43" t="s">
        <v>50</v>
      </c>
      <c r="J16" s="38">
        <v>13</v>
      </c>
      <c r="K16" s="38">
        <v>13</v>
      </c>
    </row>
    <row r="17" spans="1:11" ht="32.1" customHeight="1" thickBot="1" x14ac:dyDescent="0.3">
      <c r="A17" s="46" t="s">
        <v>44</v>
      </c>
      <c r="B17" s="47"/>
      <c r="C17" s="44" t="s">
        <v>35</v>
      </c>
      <c r="D17" s="104" t="str">
        <f>CONCATENATE(H21,"_",I21,"_",J21,"_",K45)</f>
        <v>LE_07_04_REC10</v>
      </c>
      <c r="E17" s="105"/>
      <c r="F17" s="106"/>
      <c r="J17" s="38">
        <v>14</v>
      </c>
      <c r="K17" s="38">
        <v>14</v>
      </c>
    </row>
    <row r="18" spans="1:11" ht="79.5" thickBot="1" x14ac:dyDescent="0.3">
      <c r="A18" s="49" t="s">
        <v>48</v>
      </c>
      <c r="B18" s="47"/>
      <c r="C18" s="78" t="s">
        <v>128</v>
      </c>
      <c r="D18" s="96" t="str">
        <f>CONCATENATE("SolicitudGrafica_",D17,".xls")</f>
        <v>SolicitudGrafica_LE_07_04_REC10.xls</v>
      </c>
      <c r="E18" s="96"/>
      <c r="F18" s="97"/>
      <c r="J18" s="38">
        <v>15</v>
      </c>
      <c r="K18" s="38">
        <v>15</v>
      </c>
    </row>
    <row r="19" spans="1:11" x14ac:dyDescent="0.25">
      <c r="A19" s="46" t="s">
        <v>10</v>
      </c>
      <c r="B19" s="47"/>
      <c r="C19" s="47"/>
      <c r="D19" s="47"/>
      <c r="E19" s="47"/>
      <c r="F19" s="48"/>
      <c r="H19" s="38">
        <v>3</v>
      </c>
      <c r="J19" s="38">
        <v>16</v>
      </c>
      <c r="K19" s="38">
        <v>16</v>
      </c>
    </row>
    <row r="20" spans="1:11" ht="63.75" thickBot="1" x14ac:dyDescent="0.3">
      <c r="A20" s="50" t="s">
        <v>51</v>
      </c>
      <c r="B20" s="51"/>
      <c r="C20" s="51"/>
      <c r="D20" s="51"/>
      <c r="E20" s="51"/>
      <c r="F20" s="52"/>
      <c r="H20" s="38">
        <v>4</v>
      </c>
      <c r="I20" s="38">
        <v>5</v>
      </c>
      <c r="J20" s="38">
        <v>4</v>
      </c>
      <c r="K20" s="38">
        <v>17</v>
      </c>
    </row>
    <row r="21" spans="1:11" x14ac:dyDescent="0.25">
      <c r="H21" s="38" t="str">
        <f>IF(INDEX(H4:H7,H20)=H4,"MA",IF(INDEX(H4:H7,H20)=H5,"CN",IF(INDEX(H4:H7,H20)=H6,"CS",IF(INDEX(H4:H7,H20)=H7,"LE"))))</f>
        <v>LE</v>
      </c>
      <c r="I21" s="38" t="str">
        <f>CONCATENATE(IF((I20+2)&lt;10,"0",""),I20+2)</f>
        <v>07</v>
      </c>
      <c r="J21" s="38" t="str">
        <f>CONCATENATE(IF(J20&lt;10,"0",""),J20)</f>
        <v>04</v>
      </c>
      <c r="K21" s="38">
        <v>18</v>
      </c>
    </row>
    <row r="22" spans="1:11" x14ac:dyDescent="0.25">
      <c r="K22" s="38">
        <v>19</v>
      </c>
    </row>
    <row r="23" spans="1:11" x14ac:dyDescent="0.25">
      <c r="K23" s="38">
        <v>20</v>
      </c>
    </row>
    <row r="24" spans="1:11" x14ac:dyDescent="0.25">
      <c r="K24" s="38">
        <v>21</v>
      </c>
    </row>
    <row r="25" spans="1:11" x14ac:dyDescent="0.25">
      <c r="K25" s="38">
        <v>22</v>
      </c>
    </row>
    <row r="26" spans="1:11" x14ac:dyDescent="0.25">
      <c r="K26" s="38">
        <v>23</v>
      </c>
    </row>
    <row r="27" spans="1:11" x14ac:dyDescent="0.25">
      <c r="K27" s="38">
        <v>24</v>
      </c>
    </row>
    <row r="28" spans="1:11" x14ac:dyDescent="0.25">
      <c r="K28" s="38">
        <v>25</v>
      </c>
    </row>
    <row r="29" spans="1:11" x14ac:dyDescent="0.25">
      <c r="K29" s="38">
        <v>26</v>
      </c>
    </row>
    <row r="30" spans="1:11" x14ac:dyDescent="0.25">
      <c r="K30" s="38">
        <v>27</v>
      </c>
    </row>
    <row r="31" spans="1:11" x14ac:dyDescent="0.25">
      <c r="K31" s="38">
        <v>28</v>
      </c>
    </row>
    <row r="32" spans="1:11" x14ac:dyDescent="0.25">
      <c r="K32" s="38">
        <v>29</v>
      </c>
    </row>
    <row r="33" spans="11:11" x14ac:dyDescent="0.25">
      <c r="K33" s="38">
        <v>30</v>
      </c>
    </row>
    <row r="34" spans="11:11" x14ac:dyDescent="0.25">
      <c r="K34" s="38">
        <v>31</v>
      </c>
    </row>
    <row r="35" spans="11:11" x14ac:dyDescent="0.25">
      <c r="K35" s="38">
        <v>32</v>
      </c>
    </row>
    <row r="36" spans="11:11" x14ac:dyDescent="0.25">
      <c r="K36" s="38">
        <v>33</v>
      </c>
    </row>
    <row r="37" spans="11:11" x14ac:dyDescent="0.25">
      <c r="K37" s="38">
        <v>34</v>
      </c>
    </row>
    <row r="38" spans="11:11" x14ac:dyDescent="0.25">
      <c r="K38" s="38">
        <v>35</v>
      </c>
    </row>
    <row r="39" spans="11:11" x14ac:dyDescent="0.25">
      <c r="K39" s="38">
        <v>36</v>
      </c>
    </row>
    <row r="40" spans="11:11" x14ac:dyDescent="0.25">
      <c r="K40" s="38">
        <v>37</v>
      </c>
    </row>
    <row r="41" spans="11:11" x14ac:dyDescent="0.25">
      <c r="K41" s="38">
        <v>38</v>
      </c>
    </row>
    <row r="42" spans="11:11" x14ac:dyDescent="0.25">
      <c r="K42" s="38">
        <v>39</v>
      </c>
    </row>
    <row r="43" spans="11:11" x14ac:dyDescent="0.25">
      <c r="K43" s="38">
        <v>40</v>
      </c>
    </row>
    <row r="44" spans="11:11" x14ac:dyDescent="0.25">
      <c r="K44" s="38">
        <v>1</v>
      </c>
    </row>
    <row r="45" spans="11:11" x14ac:dyDescent="0.25">
      <c r="K45" s="3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8" customWidth="1"/>
    <col min="2" max="2" width="22.25" style="38" customWidth="1"/>
    <col min="3" max="3" width="17.375" style="38" customWidth="1"/>
    <col min="4" max="4" width="10.875" style="38"/>
    <col min="5" max="5" width="11.75" style="38" customWidth="1"/>
    <col min="6" max="6" width="12.75" style="38" customWidth="1"/>
    <col min="7" max="7" width="11" style="38" customWidth="1"/>
    <col min="8" max="8" width="24.5" style="38" customWidth="1"/>
    <col min="9" max="9" width="22.25" style="38" customWidth="1"/>
    <col min="10" max="10" width="20.75" style="38" customWidth="1"/>
    <col min="11" max="11" width="44.5" style="38" customWidth="1"/>
    <col min="12" max="16384" width="10.875" style="38"/>
  </cols>
  <sheetData>
    <row r="1" spans="1:11" x14ac:dyDescent="0.25">
      <c r="A1" s="112" t="s">
        <v>56</v>
      </c>
      <c r="B1" s="112" t="s">
        <v>63</v>
      </c>
      <c r="C1" s="112" t="s">
        <v>64</v>
      </c>
      <c r="D1" s="112" t="s">
        <v>5</v>
      </c>
      <c r="E1" s="112" t="s">
        <v>65</v>
      </c>
      <c r="F1" s="112" t="s">
        <v>66</v>
      </c>
      <c r="G1" s="112" t="s">
        <v>67</v>
      </c>
      <c r="H1" s="113" t="s">
        <v>68</v>
      </c>
      <c r="I1" s="113"/>
      <c r="J1" s="113"/>
    </row>
    <row r="2" spans="1:11" x14ac:dyDescent="0.25">
      <c r="A2" s="112"/>
      <c r="B2" s="112"/>
      <c r="C2" s="112"/>
      <c r="D2" s="112"/>
      <c r="E2" s="112"/>
      <c r="F2" s="112"/>
      <c r="G2" s="112"/>
      <c r="H2" s="57" t="s">
        <v>65</v>
      </c>
      <c r="I2" s="57" t="s">
        <v>66</v>
      </c>
      <c r="J2" s="57" t="s">
        <v>67</v>
      </c>
    </row>
    <row r="3" spans="1:11" s="59" customFormat="1" x14ac:dyDescent="0.25">
      <c r="A3" s="58" t="s">
        <v>69</v>
      </c>
      <c r="B3" s="58" t="s">
        <v>70</v>
      </c>
      <c r="C3" s="58" t="s">
        <v>71</v>
      </c>
      <c r="D3" s="58" t="s">
        <v>72</v>
      </c>
      <c r="E3" s="58" t="s">
        <v>73</v>
      </c>
      <c r="F3" s="58"/>
      <c r="G3" s="58"/>
      <c r="H3" s="58" t="s">
        <v>130</v>
      </c>
      <c r="I3" s="58"/>
      <c r="J3" s="58"/>
    </row>
    <row r="4" spans="1:11" s="59" customFormat="1" x14ac:dyDescent="0.25">
      <c r="A4" s="60" t="s">
        <v>57</v>
      </c>
      <c r="B4" s="60" t="s">
        <v>74</v>
      </c>
      <c r="C4" s="60" t="s">
        <v>71</v>
      </c>
      <c r="D4" s="60" t="s">
        <v>72</v>
      </c>
      <c r="E4" s="60" t="s">
        <v>75</v>
      </c>
      <c r="F4" s="60" t="s">
        <v>76</v>
      </c>
      <c r="G4" s="60"/>
      <c r="H4" s="60" t="s">
        <v>131</v>
      </c>
      <c r="I4" s="60" t="s">
        <v>133</v>
      </c>
      <c r="J4" s="60"/>
    </row>
    <row r="5" spans="1:11" s="59" customFormat="1" x14ac:dyDescent="0.25">
      <c r="A5" s="61" t="s">
        <v>77</v>
      </c>
      <c r="B5" s="60" t="s">
        <v>78</v>
      </c>
      <c r="C5" s="60" t="s">
        <v>71</v>
      </c>
      <c r="D5" s="60" t="s">
        <v>72</v>
      </c>
      <c r="E5" s="60" t="s">
        <v>75</v>
      </c>
      <c r="F5" s="60" t="s">
        <v>76</v>
      </c>
      <c r="G5" s="62"/>
      <c r="H5" s="60" t="s">
        <v>131</v>
      </c>
      <c r="I5" s="60" t="s">
        <v>133</v>
      </c>
      <c r="J5" s="62"/>
    </row>
    <row r="6" spans="1:11" s="59" customFormat="1" x14ac:dyDescent="0.25">
      <c r="A6" s="60" t="s">
        <v>58</v>
      </c>
      <c r="B6" s="60" t="s">
        <v>79</v>
      </c>
      <c r="C6" s="60" t="s">
        <v>71</v>
      </c>
      <c r="D6" s="60" t="s">
        <v>72</v>
      </c>
      <c r="E6" s="60" t="s">
        <v>75</v>
      </c>
      <c r="F6" s="60" t="s">
        <v>76</v>
      </c>
      <c r="G6" s="60" t="s">
        <v>73</v>
      </c>
      <c r="H6" s="60" t="s">
        <v>131</v>
      </c>
      <c r="I6" s="60" t="s">
        <v>133</v>
      </c>
      <c r="J6" s="60" t="s">
        <v>134</v>
      </c>
    </row>
    <row r="7" spans="1:11" s="59" customFormat="1" ht="25.5" x14ac:dyDescent="0.25">
      <c r="A7" s="60" t="s">
        <v>80</v>
      </c>
      <c r="B7" s="60" t="s">
        <v>81</v>
      </c>
      <c r="C7" s="60" t="s">
        <v>71</v>
      </c>
      <c r="D7" s="60" t="s">
        <v>72</v>
      </c>
      <c r="E7" s="60" t="s">
        <v>75</v>
      </c>
      <c r="F7" s="60" t="s">
        <v>76</v>
      </c>
      <c r="G7" s="60"/>
      <c r="H7" s="60" t="s">
        <v>131</v>
      </c>
      <c r="I7" s="60" t="s">
        <v>133</v>
      </c>
      <c r="J7" s="60"/>
    </row>
    <row r="8" spans="1:11" s="59" customFormat="1" ht="25.5" x14ac:dyDescent="0.25">
      <c r="A8" s="60" t="s">
        <v>82</v>
      </c>
      <c r="B8" s="60" t="s">
        <v>83</v>
      </c>
      <c r="C8" s="60" t="s">
        <v>71</v>
      </c>
      <c r="D8" s="60" t="s">
        <v>72</v>
      </c>
      <c r="E8" s="60" t="s">
        <v>75</v>
      </c>
      <c r="F8" s="60" t="s">
        <v>76</v>
      </c>
      <c r="G8" s="60"/>
      <c r="H8" s="60" t="s">
        <v>131</v>
      </c>
      <c r="I8" s="60" t="s">
        <v>133</v>
      </c>
      <c r="J8" s="60"/>
    </row>
    <row r="9" spans="1:11" s="59" customFormat="1" x14ac:dyDescent="0.25">
      <c r="A9" s="60" t="s">
        <v>84</v>
      </c>
      <c r="B9" s="60" t="s">
        <v>85</v>
      </c>
      <c r="C9" s="60" t="s">
        <v>71</v>
      </c>
      <c r="D9" s="60" t="s">
        <v>72</v>
      </c>
      <c r="E9" s="60" t="s">
        <v>75</v>
      </c>
      <c r="F9" s="60" t="s">
        <v>76</v>
      </c>
      <c r="G9" s="60"/>
      <c r="H9" s="60" t="s">
        <v>131</v>
      </c>
      <c r="I9" s="60" t="s">
        <v>133</v>
      </c>
      <c r="J9" s="60"/>
    </row>
    <row r="10" spans="1:11" s="59" customFormat="1" x14ac:dyDescent="0.25">
      <c r="A10" s="60" t="s">
        <v>86</v>
      </c>
      <c r="B10" s="60" t="s">
        <v>87</v>
      </c>
      <c r="C10" s="60" t="s">
        <v>71</v>
      </c>
      <c r="D10" s="60" t="s">
        <v>72</v>
      </c>
      <c r="E10" s="60" t="s">
        <v>88</v>
      </c>
      <c r="F10" s="60"/>
      <c r="G10" s="60"/>
      <c r="H10" s="60" t="s">
        <v>130</v>
      </c>
      <c r="I10" s="60" t="s">
        <v>133</v>
      </c>
      <c r="J10" s="60"/>
    </row>
    <row r="11" spans="1:11" s="59" customFormat="1" ht="25.5" x14ac:dyDescent="0.25">
      <c r="A11" s="60" t="s">
        <v>89</v>
      </c>
      <c r="B11" s="60" t="s">
        <v>90</v>
      </c>
      <c r="C11" s="60" t="s">
        <v>71</v>
      </c>
      <c r="D11" s="60" t="s">
        <v>72</v>
      </c>
      <c r="E11" s="60" t="s">
        <v>75</v>
      </c>
      <c r="F11" s="60" t="s">
        <v>76</v>
      </c>
      <c r="G11" s="60"/>
      <c r="H11" s="60" t="s">
        <v>131</v>
      </c>
      <c r="I11" s="60" t="s">
        <v>133</v>
      </c>
      <c r="J11" s="60"/>
    </row>
    <row r="12" spans="1:11" s="59" customFormat="1" x14ac:dyDescent="0.25">
      <c r="A12" s="60" t="s">
        <v>91</v>
      </c>
      <c r="B12" s="60" t="s">
        <v>92</v>
      </c>
      <c r="C12" s="60" t="s">
        <v>71</v>
      </c>
      <c r="D12" s="60" t="s">
        <v>72</v>
      </c>
      <c r="E12" s="60" t="s">
        <v>75</v>
      </c>
      <c r="F12" s="60" t="s">
        <v>76</v>
      </c>
      <c r="G12" s="60"/>
      <c r="H12" s="60" t="s">
        <v>131</v>
      </c>
      <c r="I12" s="60" t="s">
        <v>133</v>
      </c>
      <c r="J12" s="60"/>
    </row>
    <row r="13" spans="1:11" ht="63" x14ac:dyDescent="0.25">
      <c r="A13" s="63" t="s">
        <v>93</v>
      </c>
      <c r="B13" s="63" t="s">
        <v>94</v>
      </c>
      <c r="C13" s="60" t="s">
        <v>71</v>
      </c>
      <c r="D13" s="64" t="s">
        <v>95</v>
      </c>
      <c r="E13" s="64"/>
      <c r="F13" s="65" t="s">
        <v>125</v>
      </c>
      <c r="G13" s="63"/>
      <c r="H13" s="60"/>
      <c r="I13" s="60" t="s">
        <v>130</v>
      </c>
      <c r="J13" s="63"/>
      <c r="K13" s="38" t="s">
        <v>96</v>
      </c>
    </row>
    <row r="14" spans="1:11" x14ac:dyDescent="0.25">
      <c r="A14" s="63" t="s">
        <v>97</v>
      </c>
      <c r="B14" s="63" t="s">
        <v>98</v>
      </c>
      <c r="C14" s="60" t="s">
        <v>71</v>
      </c>
      <c r="D14" s="64" t="s">
        <v>72</v>
      </c>
      <c r="E14" s="64"/>
      <c r="F14" s="65" t="s">
        <v>126</v>
      </c>
      <c r="G14" s="63"/>
      <c r="H14" s="60"/>
      <c r="I14" s="60" t="s">
        <v>130</v>
      </c>
      <c r="J14" s="63"/>
    </row>
    <row r="15" spans="1:11" ht="31.5" x14ac:dyDescent="0.25">
      <c r="A15" s="63" t="s">
        <v>99</v>
      </c>
      <c r="B15" s="63" t="s">
        <v>100</v>
      </c>
      <c r="C15" s="60" t="s">
        <v>101</v>
      </c>
      <c r="D15" s="63" t="s">
        <v>95</v>
      </c>
      <c r="E15" s="63" t="s">
        <v>124</v>
      </c>
      <c r="F15" s="63"/>
      <c r="G15" s="63"/>
      <c r="H15" s="60" t="s">
        <v>130</v>
      </c>
      <c r="I15" s="63"/>
      <c r="J15" s="63"/>
      <c r="K15" s="38" t="s">
        <v>102</v>
      </c>
    </row>
    <row r="16" spans="1:11" ht="94.5" x14ac:dyDescent="0.25">
      <c r="A16" s="65" t="s">
        <v>103</v>
      </c>
      <c r="B16" s="65"/>
      <c r="C16" s="61" t="s">
        <v>101</v>
      </c>
      <c r="D16" s="65" t="s">
        <v>104</v>
      </c>
      <c r="E16" s="64" t="s">
        <v>122</v>
      </c>
      <c r="F16" s="64" t="s">
        <v>123</v>
      </c>
      <c r="G16" s="64"/>
      <c r="H16" s="65" t="s">
        <v>132</v>
      </c>
      <c r="I16" s="65" t="s">
        <v>135</v>
      </c>
      <c r="J16" s="64"/>
      <c r="K16" s="66" t="s">
        <v>105</v>
      </c>
    </row>
    <row r="17" spans="1:11" ht="25.5" x14ac:dyDescent="0.25">
      <c r="A17" s="60" t="s">
        <v>106</v>
      </c>
      <c r="B17" s="60"/>
      <c r="C17" s="60" t="s">
        <v>71</v>
      </c>
      <c r="D17" s="60" t="s">
        <v>72</v>
      </c>
      <c r="E17" s="60" t="s">
        <v>107</v>
      </c>
      <c r="F17" s="60" t="s">
        <v>108</v>
      </c>
      <c r="G17" s="60"/>
      <c r="H17" s="67" t="s">
        <v>109</v>
      </c>
      <c r="I17" s="67" t="s">
        <v>110</v>
      </c>
      <c r="J17" s="60"/>
      <c r="K17" s="68" t="s">
        <v>111</v>
      </c>
    </row>
    <row r="20" spans="1:11" x14ac:dyDescent="0.25">
      <c r="A20" s="69" t="s">
        <v>112</v>
      </c>
    </row>
    <row r="21" spans="1:11" x14ac:dyDescent="0.25">
      <c r="A21" s="70" t="s">
        <v>113</v>
      </c>
      <c r="B21" s="71" t="s">
        <v>136</v>
      </c>
      <c r="C21" s="72" t="s">
        <v>22</v>
      </c>
      <c r="D21" s="71"/>
      <c r="E21" s="71"/>
    </row>
    <row r="22" spans="1:11" x14ac:dyDescent="0.25">
      <c r="A22" s="73" t="s">
        <v>114</v>
      </c>
      <c r="B22" s="79" t="s">
        <v>137</v>
      </c>
      <c r="C22" s="75" t="s">
        <v>138</v>
      </c>
      <c r="D22" s="74"/>
      <c r="E22" s="74"/>
    </row>
    <row r="23" spans="1:11" x14ac:dyDescent="0.25">
      <c r="A23" s="73" t="s">
        <v>115</v>
      </c>
      <c r="B23" s="79" t="s">
        <v>139</v>
      </c>
      <c r="C23" s="75" t="s">
        <v>140</v>
      </c>
      <c r="D23" s="74"/>
      <c r="E23" s="74"/>
    </row>
    <row r="24" spans="1:11" ht="31.5" x14ac:dyDescent="0.25">
      <c r="A24" s="73" t="s">
        <v>116</v>
      </c>
      <c r="B24" s="74" t="s">
        <v>141</v>
      </c>
      <c r="C24" s="75" t="s">
        <v>144</v>
      </c>
      <c r="D24" s="74"/>
      <c r="E24" s="74"/>
    </row>
    <row r="25" spans="1:11" x14ac:dyDescent="0.25">
      <c r="A25" s="73" t="s">
        <v>117</v>
      </c>
      <c r="B25" s="74" t="s">
        <v>142</v>
      </c>
      <c r="C25" s="75" t="s">
        <v>143</v>
      </c>
      <c r="D25" s="74"/>
      <c r="E25" s="74"/>
    </row>
    <row r="26" spans="1:11" ht="63" x14ac:dyDescent="0.25">
      <c r="A26" s="73" t="s">
        <v>118</v>
      </c>
      <c r="B26" s="74" t="s">
        <v>119</v>
      </c>
      <c r="C26" s="75" t="s">
        <v>120</v>
      </c>
      <c r="D26" s="74"/>
      <c r="E26" s="7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bachue digital</cp:lastModifiedBy>
  <dcterms:created xsi:type="dcterms:W3CDTF">2014-07-01T23:43:25Z</dcterms:created>
  <dcterms:modified xsi:type="dcterms:W3CDTF">2016-03-15T02:53:57Z</dcterms:modified>
</cp:coreProperties>
</file>