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<sst xmlns="http://schemas.openxmlformats.org/spreadsheetml/2006/main" count="394" uniqueCount="207">
  <si>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</si>
  <si>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</si>
  <si>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</si>
  <si>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</si>
  <si>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</si>
  <si>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</si>
  <si>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</si>
  <si>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</si>
  <si>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</si>
  <si>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</si>
  <si>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</si>
  <si>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</si>
  <si>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</si>
  <si>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</si>
  <si>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</si>
  <si>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</si>
  <si>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</si>
  <si>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</si>
  <si>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</si>
  <si>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</si>
  <si>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</si>
  <si>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</si>
  <si>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</si>
  <si>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</si>
  <si>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</si>
  <si>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</si>
  <si>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</si>
  <si>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</si>
  <si>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</si>
  <si>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</si>
  <si>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</si>
  <si>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</si>
  <si>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</si>
  <si>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</si>
  <si>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</si>
  <si>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</si>
  <si>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</si>
  <si>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</si>
  <si>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</si>
  <si>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</si>
  <si>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</si>
  <si>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</si>
  <si>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</si>
  <si>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</si>
  <si>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</si>
  <si>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</si>
  <si>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</si>
  <si>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</si>
  <si>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</si>
  <si>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</si>
  <si>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</si>
  <si>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</si>
  <si>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</si>
  <si>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</si>
  <si>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</si>
  <si>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</si>
  <si>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</si>
  <si>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</si>
  <si>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</si>
  <si>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</si>
  <si>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</si>
  <si>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</si>
  <si>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</si>
  <si>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</si>
  <si>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</si>
  <si>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</si>
  <si>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</si>
  <si>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</si>
  <si>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</si>
  <si>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</si>
  <si>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</si>
  <si>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</si>
  <si>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</si>
  <si>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</si>
  <si>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</si>
  <si>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</si>
  <si>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</si>
  <si>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</si>
  <si>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</si>
  <si>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</si>
  <si>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</si>
  <si>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</si>
  <si>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</si>
  <si>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</si>
  <si>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</si>
  <si>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</si>
  <si>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</si>
  <si>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</si>
  <si>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</si>
  <si>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</si>
  <si>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</si>
  <si>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</si>
  <si>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</si>
  <si>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</si>
  <si>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</si>
  <si>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</si>
  <si>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</si>
  <si>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</si>
  <si>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</si>
  <si>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</si>
  <si>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</si>
  <si>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</si>
  <si>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</si>
  <si>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</si>
  <si>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</si>
  <si>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</si>
  <si>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</si>
  <si>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</si>
  <si>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</si>
  <si>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</si>
  <si>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</si>
  <si>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</si>
  <si>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</si>
  <si>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</si>
  <si>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</si>
  <si>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</si>
  <si>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</si>
  <si>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</si>
  <si>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</si>
  <si>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</si>
  <si>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</si>
  <si>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</si>
  <si>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</si>
  <si>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</si>
  <si>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</si>
  <si>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</si>
  <si>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</si>
  <si>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</si>
  <si>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</si>
  <si>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</si>
  <si>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</si>
  <si>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</si>
  <si>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</si>
  <si>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</si>
  <si>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</si>
  <si>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</si>
  <si>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</si>
  <si>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</si>
  <si>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</si>
  <si>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</si>
  <si>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</si>
  <si>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</si>
  <si>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</si>
  <si>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</si>
  <si>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</si>
  <si>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</si>
  <si>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</si>
  <si>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</si>
  <si>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</si>
  <si>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</si>
  <si>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</si>
  <si>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</si>
  <si>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</si>
  <si>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</si>
  <si>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</si>
  <si>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</si>
  <si>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</si>
  <si>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</si>
  <si>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</si>
  <si>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</si>
  <si>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</si>
  <si>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</si>
  <si>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</si>
  <si>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</si>
  <si>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</si>
  <si>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</si>
  <si>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</si>
  <si>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</si>
  <si>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</si>
  <si>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</si>
  <si>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</si>
  <si>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</si>
  <si>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</si>
  <si>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</si>
  <si>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</si>
  <si>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</si>
  <si>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</si>
  <si>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</si>
  <si>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</si>
  <si>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</si>
  <si>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</si>
  <si>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</si>
  <si>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</si>
  <si>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</si>
  <si>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</si>
  <si>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</si>
  <si>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</si>
  <si>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</si>
  <si>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f4</t>
  </si>
  <si>
    <t>Ilustración</t>
  </si>
  <si>
    <t>CS_06_12_CO_REC10</t>
  </si>
  <si>
    <t>Mural tailandés. Mitología budista</t>
  </si>
  <si>
    <t>http://static0.planetasaber.com/encyclopedia/Data/Imagenes/FOTOS/000H2Q01.jpg</t>
  </si>
  <si>
    <t>Arte prehistórico en la península Ibérica</t>
  </si>
  <si>
    <t>http://static0.planetasaber.com/encyclopedia/Data/Imagenes/FOTOS/0009MB01.jpgImagen 6</t>
  </si>
  <si>
    <t>Los castigos eran severos para los esclavos en América colonial.</t>
  </si>
  <si>
    <t>http://banco.aulaplaneta.com/multimedia/sm/contenidos_multimedia/foto/at[...]/6dad5d53-024d-4737-a961-c2de5f30cf14.jpg</t>
  </si>
  <si>
    <t>Fotografía</t>
  </si>
  <si>
    <t>las normas sociales de la burguesía industrial.</t>
  </si>
  <si>
    <t>124535932.</t>
  </si>
  <si>
    <t>los símbolos de la justicia</t>
  </si>
  <si>
    <t>http://profesores.aulaplaneta.com/AuxPages/RecursoProfesor.aspx?IdGuion=14225&amp;IdRecurso=733609&amp;Transparent=on</t>
  </si>
  <si>
    <t>Estatua de la justicia en Frankfurt (Alemania).</t>
  </si>
  <si>
    <t>213622846.</t>
  </si>
  <si>
    <t>Pirámide de Giza Egipto.</t>
  </si>
  <si>
    <t>Musulmanes orando</t>
  </si>
  <si>
    <t>Las normas en las primeras sociedades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</si>
</sst>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Calibri"/>
      <family val="2"/>
      <scheme val="minor"/>
    </font>
    <font>
      <sz val="12"/>
      <color theme="1"/>
      <name val="Arial"/>
      <family val="2"/>
    </font>
    <font>
      <sz val="10.5"/>
      <color rgb="FF00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26" fillId="0" borderId="0" xfId="0" applyFont="1"/>
    <xf numFmtId="0" fontId="5" fillId="0" borderId="0" xfId="51" applyAlignment="1">
      <alignment vertical="center"/>
    </xf>
    <xf numFmtId="0" fontId="1" fillId="0" borderId="0" xfId="0" applyFont="1" applyAlignment="1">
      <alignment vertical="center"/>
    </xf>
    <xf numFmtId="0" fontId="26" fillId="0" borderId="0" xfId="0" applyFont="1" applyAlignment="1">
      <alignment horizontal="left" vertical="center" indent="4"/>
    </xf>
    <xf numFmtId="0" fontId="5" fillId="0" borderId="0" xfId="51" applyAlignment="1">
      <alignment horizontal="left" vertical="center" indent="8"/>
    </xf>
    <xf numFmtId="0" fontId="1" fillId="0" borderId="0" xfId="0" applyFont="1"/>
    <xf numFmtId="0" fontId="25" fillId="0" borderId="0" xfId="0" applyFont="1" applyAlignment="1">
      <alignment vertical="center"/>
    </xf>
    <xf numFmtId="0" fontId="27" fillId="0" borderId="0" xfId="0" applyFont="1"/>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anco.aulaplaneta.com/multimedia/sm/contenidos_multimedia/foto/at%5b...%5d/6dad5d53-024d-4737-a961-c2de5f30cf14.jpg" TargetMode="External"/><Relationship Id="rId1" Type="http://schemas.openxmlformats.org/officeDocument/2006/relationships/hyperlink" Target="http://static0.planetasaber.com/encyclopedia/Data/Imagenes/FOTOS/000H2Q01.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D22" sqref="D22"/>
    </sheetView>
  </sheetViews>
  <sheetFormatPr baseColWidth="10" defaultColWidth="10.875" defaultRowHeight="13.5" x14ac:dyDescent="0.25"/>
  <cols>
    <col min="1" max="1" width="7" style="2" customWidth="1"/>
    <col min="2" max="2" width="91.75"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93" t="s">
        <v>23</v>
      </c>
      <c r="D2" s="94"/>
      <c r="F2" s="86" t="s">
        <v>0</v>
      </c>
      <c r="G2" s="87"/>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95">
        <v>6</v>
      </c>
      <c r="D3" s="96"/>
      <c r="F3" s="88">
        <v>42444</v>
      </c>
      <c r="G3" s="89"/>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95" t="s">
        <v>206</v>
      </c>
      <c r="D4" s="96"/>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97" t="s">
        <v>187</v>
      </c>
      <c r="D5" s="98"/>
      <c r="E5" s="5"/>
      <c r="F5" s="37" t="str">
        <f>IF(G4="Recurso","Motor del recurso","")</f>
        <v>Motor del recurso</v>
      </c>
      <c r="G5" s="71" t="s">
        <v>188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90" t="s">
        <v>62</v>
      </c>
      <c r="G8" s="91"/>
      <c r="H8" s="91"/>
      <c r="I8" s="9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78">
        <v>268460525</v>
      </c>
      <c r="C10" s="20" t="str">
        <f t="shared" ref="C10:C41" si="0">IF(OR(B10&lt;&gt;"",J10&lt;&gt;""),IF($G$4="Recurso",CONCATENATE($G$4," ",$G$5),$G$4),"")</f>
        <v>Recurso f4</v>
      </c>
      <c r="D10" s="63" t="s">
        <v>189</v>
      </c>
      <c r="E10" s="63" t="s">
        <v>150</v>
      </c>
      <c r="F10" s="13" t="str">
        <f t="shared" ref="F10" ca="1" si="1">IF(OR(B10&lt;&gt;"",J10&lt;&gt;""),CONCATENATE($C$7,"_",$A10,IF($G$4="Cuaderno de Estudio","_small",CONCATENATE(IF(I10="","","n"),IF(LEFT($G$5,1)="F",".jpg",".png")))),"")</f>
        <v>CS_06_12_CO_REC10_IMG01.jpg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9" t="s">
        <v>192</v>
      </c>
      <c r="C11" s="20" t="str">
        <f t="shared" si="0"/>
        <v>Recurso f4</v>
      </c>
      <c r="D11" s="63" t="s">
        <v>189</v>
      </c>
      <c r="E11" s="63" t="s">
        <v>155</v>
      </c>
      <c r="F11" s="13" t="str">
        <f t="shared" ref="F11:F74" ca="1" si="4">IF(OR(B11&lt;&gt;"",J11&lt;&gt;""),CONCATENATE($C$7,"_",$A11,IF($G$4="Cuaderno de Estudio","_small",CONCATENATE(IF(I11="","","n"),IF(LEFT($G$5,1)="F",".jpg",".png")))),"")</f>
        <v>CS_06_12_CO_REC10_IMG02.jpg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80" t="s">
        <v>193</v>
      </c>
      <c r="K11" s="65"/>
      <c r="O11" s="2" t="str">
        <f>'Definición técnica de imagenes'!A13</f>
        <v>M101</v>
      </c>
    </row>
    <row r="12" spans="1:16" s="11" customFormat="1" ht="27" x14ac:dyDescent="0.25">
      <c r="A12" s="12" t="str">
        <f t="shared" si="3"/>
        <v>IMG03</v>
      </c>
      <c r="B12" s="81" t="s">
        <v>194</v>
      </c>
      <c r="C12" s="20" t="str">
        <f t="shared" si="0"/>
        <v>Recurso f4</v>
      </c>
      <c r="D12" s="63" t="s">
        <v>189</v>
      </c>
      <c r="E12" s="63" t="s">
        <v>155</v>
      </c>
      <c r="F12" s="13" t="str">
        <f t="shared" ca="1" si="4"/>
        <v>CS_06_12_CO_REC10_IMG03.jpg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195</v>
      </c>
      <c r="K12" s="64"/>
      <c r="O12" s="2" t="str">
        <f>'Definición técnica de imagenes'!A18</f>
        <v>Diaporama F1</v>
      </c>
    </row>
    <row r="13" spans="1:16" s="11" customFormat="1" ht="27" x14ac:dyDescent="0.25">
      <c r="A13" s="12" t="str">
        <f t="shared" si="3"/>
        <v>IMG04</v>
      </c>
      <c r="B13" s="82" t="s">
        <v>196</v>
      </c>
      <c r="C13" s="20" t="str">
        <f t="shared" si="0"/>
        <v>Recurso f4</v>
      </c>
      <c r="D13" s="63" t="s">
        <v>197</v>
      </c>
      <c r="E13" s="63" t="s">
        <v>155</v>
      </c>
      <c r="F13" s="13" t="str">
        <f t="shared" ca="1" si="4"/>
        <v>CS_06_12_CO_REC10_IMG04.jpg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198</v>
      </c>
      <c r="K13" s="64"/>
      <c r="O13" s="2" t="str">
        <f>'Definición técnica de imagenes'!A19</f>
        <v>F4</v>
      </c>
    </row>
    <row r="14" spans="1:16" s="11" customFormat="1" ht="15" x14ac:dyDescent="0.25">
      <c r="A14" s="12" t="str">
        <f t="shared" si="3"/>
        <v>IMG05</v>
      </c>
      <c r="B14" s="83" t="s">
        <v>199</v>
      </c>
      <c r="C14" s="20" t="str">
        <f t="shared" si="0"/>
        <v>Recurso f4</v>
      </c>
      <c r="D14" s="63" t="s">
        <v>197</v>
      </c>
      <c r="E14" s="63" t="s">
        <v>155</v>
      </c>
      <c r="F14" s="13" t="str">
        <f t="shared" ca="1" si="4"/>
        <v>CS_06_12_CO_REC10_IMG05.jpg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200</v>
      </c>
      <c r="K14" s="64"/>
      <c r="O14" s="2" t="str">
        <f>'Definición técnica de imagenes'!A22</f>
        <v>F6</v>
      </c>
    </row>
    <row r="15" spans="1:16" s="11" customFormat="1" ht="27" x14ac:dyDescent="0.25">
      <c r="A15" s="12" t="str">
        <f t="shared" si="3"/>
        <v>IMG06</v>
      </c>
      <c r="B15" s="84" t="s">
        <v>201</v>
      </c>
      <c r="C15" s="20" t="str">
        <f t="shared" si="0"/>
        <v>Recurso f4</v>
      </c>
      <c r="D15" s="63" t="s">
        <v>197</v>
      </c>
      <c r="E15" s="63" t="s">
        <v>155</v>
      </c>
      <c r="F15" s="13" t="str">
        <f t="shared" ca="1" si="4"/>
        <v>CS_06_12_CO_REC10_IMG06.jpg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202</v>
      </c>
      <c r="K15" s="66"/>
      <c r="O15" s="2" t="str">
        <f>'Definición técnica de imagenes'!A24</f>
        <v>F6B</v>
      </c>
    </row>
    <row r="16" spans="1:16" s="11" customFormat="1" ht="15.75" x14ac:dyDescent="0.3">
      <c r="A16" s="12" t="str">
        <f t="shared" si="3"/>
        <v>IMG07</v>
      </c>
      <c r="B16" s="83" t="s">
        <v>203</v>
      </c>
      <c r="C16" s="20" t="str">
        <f t="shared" si="0"/>
        <v>Recurso f4</v>
      </c>
      <c r="D16" s="63" t="s">
        <v>197</v>
      </c>
      <c r="E16" s="63" t="s">
        <v>155</v>
      </c>
      <c r="F16" s="13" t="str">
        <f t="shared" ca="1" si="4"/>
        <v>CS_06_12_CO_REC10_IMG07.jpg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204</v>
      </c>
      <c r="K16" s="68"/>
      <c r="O16" s="2" t="str">
        <f>'Definición técnica de imagenes'!A25</f>
        <v>F7</v>
      </c>
    </row>
    <row r="17" spans="1:15" s="11" customFormat="1" ht="14.25" x14ac:dyDescent="0.25">
      <c r="A17" s="12" t="str">
        <f t="shared" si="3"/>
        <v>IMG08</v>
      </c>
      <c r="B17" s="85">
        <v>106529405</v>
      </c>
      <c r="C17" s="20" t="str">
        <f t="shared" si="0"/>
        <v>Recurso f4</v>
      </c>
      <c r="D17" s="63" t="s">
        <v>197</v>
      </c>
      <c r="E17" s="63" t="s">
        <v>155</v>
      </c>
      <c r="F17" s="13" t="str">
        <f t="shared" ca="1" si="4"/>
        <v>CS_06_12_CO_REC10_IMG08.jpg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205</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hyperlink ref="B13" r:id="rId2" display="http://banco.aulaplaneta.com/multimedia/sm/contenidos_multimedia/foto/at%5b...%5d/6dad5d53-024d-4737-a961-c2de5f30cf14.jpg"/>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101" t="s">
        <v>38</v>
      </c>
      <c r="B1" s="102"/>
      <c r="C1" s="102"/>
      <c r="D1" s="102"/>
      <c r="E1" s="102"/>
      <c r="F1" s="103"/>
    </row>
    <row r="2" spans="1:11" x14ac:dyDescent="0.25">
      <c r="A2" s="30" t="s">
        <v>42</v>
      </c>
      <c r="B2" s="31"/>
      <c r="C2" s="104" t="s">
        <v>13</v>
      </c>
      <c r="D2" s="105"/>
      <c r="E2" s="106"/>
      <c r="F2" s="32"/>
    </row>
    <row r="3" spans="1:11" ht="63" x14ac:dyDescent="0.25">
      <c r="A3" s="33" t="s">
        <v>43</v>
      </c>
      <c r="B3" s="31"/>
      <c r="C3" s="110" t="s">
        <v>14</v>
      </c>
      <c r="D3" s="111"/>
      <c r="E3" s="11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13" t="str">
        <f>CONCATENATE(H21,"_",I21,"_",J21,"_CO")</f>
        <v>LE_07_04_CO</v>
      </c>
      <c r="E5" s="11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9" t="str">
        <f>CONCATENATE("SolicitudGrafica_",D5,".xls")</f>
        <v>SolicitudGrafica_LE_07_04_CO.xls</v>
      </c>
      <c r="E7" s="99"/>
      <c r="F7" s="10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101" t="s">
        <v>41</v>
      </c>
      <c r="B13" s="102"/>
      <c r="C13" s="102"/>
      <c r="D13" s="102"/>
      <c r="E13" s="102"/>
      <c r="F13" s="10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104" t="s">
        <v>49</v>
      </c>
      <c r="D15" s="105"/>
      <c r="E15" s="105"/>
      <c r="F15" s="106"/>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7" t="str">
        <f>CONCATENATE(H21,"_",I21,"_",J21,"_",K45)</f>
        <v>LE_07_04_REC10</v>
      </c>
      <c r="E17" s="108"/>
      <c r="F17" s="109"/>
      <c r="J17" s="22">
        <v>14</v>
      </c>
      <c r="K17" s="22">
        <v>14</v>
      </c>
    </row>
    <row r="18" spans="1:11" ht="79.5" thickBot="1" x14ac:dyDescent="0.3">
      <c r="A18" s="33" t="s">
        <v>48</v>
      </c>
      <c r="B18" s="31"/>
      <c r="C18" s="59" t="s">
        <v>120</v>
      </c>
      <c r="D18" s="99" t="str">
        <f>CONCATENATE("SolicitudGrafica_",D17,".xls")</f>
        <v>SolicitudGrafica_LE_07_04_REC10.xls</v>
      </c>
      <c r="E18" s="99"/>
      <c r="F18" s="10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6" t="s">
        <v>56</v>
      </c>
      <c r="B1" s="116" t="s">
        <v>149</v>
      </c>
      <c r="C1" s="116" t="s">
        <v>63</v>
      </c>
      <c r="D1" s="116" t="s">
        <v>64</v>
      </c>
      <c r="E1" s="116" t="s">
        <v>5</v>
      </c>
      <c r="F1" s="116" t="s">
        <v>65</v>
      </c>
      <c r="G1" s="116" t="s">
        <v>66</v>
      </c>
      <c r="H1" s="115" t="s">
        <v>68</v>
      </c>
      <c r="I1" s="115"/>
    </row>
    <row r="2" spans="1:10" x14ac:dyDescent="0.25">
      <c r="A2" s="116"/>
      <c r="B2" s="116"/>
      <c r="C2" s="116"/>
      <c r="D2" s="116"/>
      <c r="E2" s="116"/>
      <c r="F2" s="116"/>
      <c r="G2" s="116"/>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2016-03-16T21:57:07Z</dcterms:modified>
</cp:coreProperties>
</file>