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D5" i="2"/>
  <c r="D7" i="2" s="1"/>
  <c r="D17" i="2"/>
  <c r="D18" i="2"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<sst xmlns="http://schemas.openxmlformats.org/spreadsheetml/2006/main" count="409" uniqueCount="209">
  <si>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</si>
  <si>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</si>
  <si>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</si>
  <si>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</si>
  <si>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</si>
  <si>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</si>
  <si>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</si>
  <si>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</si>
  <si>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</si>
  <si>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</si>
  <si>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</si>
  <si>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</si>
  <si>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</si>
  <si>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</si>
  <si>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</si>
  <si>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</si>
  <si>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</si>
  <si>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</si>
  <si>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</si>
  <si>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</si>
  <si>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</si>
  <si>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</si>
  <si>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</si>
  <si>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</si>
  <si>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</si>
  <si>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</si>
  <si>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</si>
  <si>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</si>
  <si>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</si>
  <si>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</si>
  <si>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</si>
  <si>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</si>
  <si>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</si>
  <si>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</si>
  <si>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</si>
  <si>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</si>
  <si>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</si>
  <si>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</si>
  <si>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</si>
  <si>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</si>
  <si>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</si>
  <si>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</si>
  <si>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</si>
  <si>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</si>
  <si>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</si>
  <si>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</si>
  <si>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</si>
  <si>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</si>
  <si>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</si>
  <si>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</si>
  <si>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</si>
  <si>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</si>
  <si>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</si>
  <si>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</si>
  <si>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</si>
  <si>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</si>
  <si>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</si>
  <si>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</si>
  <si>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</si>
  <si>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</si>
  <si>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</si>
  <si>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</si>
  <si>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</si>
  <si>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</si>
  <si>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</si>
  <si>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</si>
  <si>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</si>
  <si>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</si>
  <si>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</si>
  <si>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</si>
  <si>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</si>
  <si>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</si>
  <si>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</si>
  <si>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</si>
  <si>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</si>
  <si>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</si>
  <si>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</si>
  <si>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</si>
  <si>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</si>
  <si>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</si>
  <si>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</si>
  <si>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</si>
  <si>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</si>
  <si>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</si>
  <si>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</si>
  <si>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</si>
  <si>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</si>
  <si>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</si>
  <si>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</si>
  <si>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</si>
  <si>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</si>
  <si>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</si>
  <si>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</si>
  <si>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</si>
  <si>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</si>
  <si>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</si>
  <si>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</si>
  <si>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</si>
  <si>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</si>
  <si>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</si>
  <si>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</si>
  <si>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</si>
  <si>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</si>
  <si>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</si>
  <si>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</si>
  <si>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</si>
  <si>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</si>
  <si>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</si>
  <si>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</si>
  <si>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</si>
  <si>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</si>
  <si>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</si>
  <si>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</si>
  <si>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</si>
  <si>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</si>
  <si>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</si>
  <si>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</si>
  <si>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</si>
  <si>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</si>
  <si>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</si>
  <si>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</si>
  <si>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</si>
  <si>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</si>
  <si>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</si>
  <si>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</si>
  <si>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</si>
  <si>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</si>
  <si>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</si>
  <si>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</si>
  <si>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</si>
  <si>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</si>
  <si>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</si>
  <si>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</si>
  <si>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</si>
  <si>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</si>
  <si>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</si>
  <si>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</si>
  <si>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</si>
  <si>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</si>
  <si>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</si>
  <si>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</si>
  <si>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</si>
  <si>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</si>
  <si>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</si>
  <si>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</si>
  <si>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</si>
  <si>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</si>
  <si>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</si>
  <si>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</si>
  <si>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</si>
  <si>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</si>
  <si>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</si>
  <si>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</si>
  <si>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</si>
  <si>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</si>
  <si>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</si>
  <si>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</si>
  <si>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</si>
  <si>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</si>
  <si>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</si>
  <si>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</si>
  <si>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</si>
  <si>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</si>
  <si>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</si>
  <si>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</si>
  <si>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</si>
  <si>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</si>
  <si>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</si>
  <si>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</si>
  <si>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</si>
  <si>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</si>
  <si>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</si>
  <si>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</si>
  <si>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</si>
  <si>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</si>
  <si>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</si>
  <si>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</si>
  <si>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</si>
  <si>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</si>
  <si>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</si>
  <si>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</si>
  <si>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</si>
  <si>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</si>
  <si>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</si>
  <si>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</si>
  <si>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</si>
  <si>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</si>
  <si>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</si>
  <si>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Fotografía</t>
  </si>
  <si>
    <t>Ilustración</t>
  </si>
  <si>
    <t>Cuaderno de Estudio</t>
  </si>
  <si>
    <t>La Reseña</t>
  </si>
  <si>
    <t>LE_06_03_CO</t>
  </si>
  <si>
    <t>Fotografía a color de Bataman</t>
  </si>
  <si>
    <t>Caperucita Roja.</t>
  </si>
  <si>
    <t>Gente contando historias.</t>
  </si>
  <si>
    <t>La espada en la piedra.</t>
  </si>
  <si>
    <t>Grupo de animales.</t>
  </si>
  <si>
    <t>Ilustración de actividades rutinarias con diferentes niños.</t>
  </si>
  <si>
    <t>Mujer ansiosa comiéndose las uñas.</t>
  </si>
  <si>
    <t>Bólido de la fórmula 1 compitiendo a gran velocidad.</t>
  </si>
  <si>
    <t>El fruto del árbol del cacao.</t>
  </si>
  <si>
    <t>La letra "S"</t>
  </si>
  <si>
    <t>Pinocho</t>
  </si>
  <si>
    <t>Personas en una sala de cine.</t>
  </si>
  <si>
    <t>Niño pensativo con un cuaderno en sus manos.</t>
  </si>
  <si>
    <t>Imagen de nave espacial.</t>
  </si>
  <si>
    <t>Niña escribiendo sobre un cuaderno.</t>
  </si>
  <si>
    <t>http://static0.planetasaber.com/encyclopedia/Data/Imagenes/FOTOS/000E4G01.jpg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</si>
</sst>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B17" sqref="B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42333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208</v>
      </c>
      <c r="C10" s="20" t="str">
        <f t="shared" ref="C10:C41" si="0">IF(OR(B10&lt;&gt;"",J10&lt;&gt;""),IF($G$4="Recurso",CONCATENATE($G$4," ",$G$5),$G$4),"")</f>
        <v>Cuaderno de Estudio</v>
      </c>
      <c r="D10" s="63" t="s">
        <v>188</v>
      </c>
      <c r="E10" s="63" t="s">
        <v>154</v>
      </c>
      <c r="F10" s="13" t="str">
        <f t="shared" ref="F10" si="1">IF(OR(B10&lt;&gt;"",J10&lt;&gt;""),CONCATENATE($C$7,"_",$A10,IF($G$4="Cuaderno de Estudio","_small",CONCATENATE(IF(I10="","","n"),IF(LEFT($G$5,1)="F",".jpg",".png")))),"")</f>
        <v>LE_06_03_CO_IMG01_small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LE_06_03_CO_IMG01_zoom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111679535</v>
      </c>
      <c r="C11" s="20" t="str">
        <f t="shared" si="0"/>
        <v>Cuaderno de Estudio</v>
      </c>
      <c r="D11" s="63" t="s">
        <v>188</v>
      </c>
      <c r="E11" s="63" t="s">
        <v>153</v>
      </c>
      <c r="F11" s="13" t="str">
        <f t="shared" ref="F11:F74" si="4">IF(OR(B11&lt;&gt;"",J11&lt;&gt;""),CONCATENATE($C$7,"_",$A11,IF($G$4="Cuaderno de Estudio","_small",CONCATENATE(IF(I11="","","n"),IF(LEFT($G$5,1)="F",".jpg",".png")))),"")</f>
        <v>LE_06_03_CO_IMG02_small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LE_06_03_CO_IMG02_zoom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x14ac:dyDescent="0.25">
      <c r="A12" s="12" t="str">
        <f t="shared" si="3"/>
        <v>IMG03</v>
      </c>
      <c r="B12" s="62">
        <v>62272147</v>
      </c>
      <c r="C12" s="20" t="str">
        <f t="shared" si="0"/>
        <v>Cuaderno de Estudio</v>
      </c>
      <c r="D12" s="63" t="s">
        <v>188</v>
      </c>
      <c r="E12" s="63" t="s">
        <v>153</v>
      </c>
      <c r="F12" s="13" t="str">
        <f t="shared" si="4"/>
        <v>LE_06_03_CO_IMG03_small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LE_06_03_CO_IMG03_zoom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x14ac:dyDescent="0.25">
      <c r="A13" s="12" t="str">
        <f t="shared" si="3"/>
        <v>IMG04</v>
      </c>
      <c r="B13" s="62">
        <v>298600373</v>
      </c>
      <c r="C13" s="20" t="str">
        <f t="shared" si="0"/>
        <v>Cuaderno de Estudio</v>
      </c>
      <c r="D13" s="63" t="s">
        <v>188</v>
      </c>
      <c r="E13" s="63" t="s">
        <v>153</v>
      </c>
      <c r="F13" s="13" t="str">
        <f t="shared" si="4"/>
        <v>LE_06_03_CO_IMG04_small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LE_06_03_CO_IMG04_zoom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c r="O13" s="2" t="str">
        <f>'Definición técnica de imagenes'!A19</f>
        <v>F4</v>
      </c>
    </row>
    <row r="14" spans="1:16" s="11" customFormat="1" x14ac:dyDescent="0.25">
      <c r="A14" s="12" t="str">
        <f t="shared" si="3"/>
        <v>IMG05</v>
      </c>
      <c r="B14" s="62">
        <v>89261605</v>
      </c>
      <c r="C14" s="20" t="str">
        <f t="shared" si="0"/>
        <v>Cuaderno de Estudio</v>
      </c>
      <c r="D14" s="63" t="s">
        <v>188</v>
      </c>
      <c r="E14" s="63" t="s">
        <v>153</v>
      </c>
      <c r="F14" s="13" t="str">
        <f t="shared" si="4"/>
        <v>LE_06_03_CO_IMG05_small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LE_06_03_CO_IMG05_zoom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197</v>
      </c>
      <c r="K14" s="64"/>
      <c r="O14" s="2" t="str">
        <f>'Definición técnica de imagenes'!A22</f>
        <v>F6</v>
      </c>
    </row>
    <row r="15" spans="1:16" s="11" customFormat="1" ht="27" x14ac:dyDescent="0.25">
      <c r="A15" s="12" t="str">
        <f t="shared" si="3"/>
        <v>IMG06</v>
      </c>
      <c r="B15" s="62">
        <v>267693956</v>
      </c>
      <c r="C15" s="20" t="str">
        <f t="shared" si="0"/>
        <v>Cuaderno de Estudio</v>
      </c>
      <c r="D15" s="63" t="s">
        <v>189</v>
      </c>
      <c r="E15" s="63" t="s">
        <v>153</v>
      </c>
      <c r="F15" s="13" t="str">
        <f t="shared" si="4"/>
        <v>LE_06_03_CO_IMG06_small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LE_06_03_CO_IMG06_zoom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s="66"/>
      <c r="O15" s="2" t="str">
        <f>'Definición técnica de imagenes'!A24</f>
        <v>F6B</v>
      </c>
    </row>
    <row r="16" spans="1:16" s="11" customFormat="1" ht="27" x14ac:dyDescent="0.3">
      <c r="A16" s="12" t="str">
        <f t="shared" si="3"/>
        <v>IMG07</v>
      </c>
      <c r="B16" s="62">
        <v>141403861</v>
      </c>
      <c r="C16" s="20" t="str">
        <f t="shared" si="0"/>
        <v>Cuaderno de Estudio</v>
      </c>
      <c r="D16" s="63" t="s">
        <v>188</v>
      </c>
      <c r="E16" s="63" t="s">
        <v>153</v>
      </c>
      <c r="F16" s="13" t="str">
        <f t="shared" si="4"/>
        <v>LE_06_03_CO_IMG07_small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LE_06_03_CO_IMG07_zoom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200</v>
      </c>
      <c r="K16" s="68"/>
      <c r="O16" s="2" t="str">
        <f>'Definición técnica de imagenes'!A25</f>
        <v>F7</v>
      </c>
    </row>
    <row r="17" spans="1:15" s="11" customFormat="1" x14ac:dyDescent="0.25">
      <c r="A17" s="12" t="str">
        <f t="shared" si="3"/>
        <v>IMG08</v>
      </c>
      <c r="B17" s="62">
        <v>46772278</v>
      </c>
      <c r="C17" s="20" t="str">
        <f t="shared" si="0"/>
        <v>Cuaderno de Estudio</v>
      </c>
      <c r="D17" s="63" t="s">
        <v>188</v>
      </c>
      <c r="E17" s="63" t="s">
        <v>153</v>
      </c>
      <c r="F17" s="13" t="str">
        <f t="shared" si="4"/>
        <v>LE_06_03_CO_IMG08_small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LE_06_03_CO_IMG08_zoom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199</v>
      </c>
      <c r="K17" s="66"/>
      <c r="O17" s="2" t="str">
        <f>'Definición técnica de imagenes'!A27</f>
        <v>F7B</v>
      </c>
    </row>
    <row r="18" spans="1:15" s="11" customFormat="1" x14ac:dyDescent="0.25">
      <c r="A18" s="12" t="str">
        <f t="shared" si="3"/>
        <v>IMG09</v>
      </c>
      <c r="B18" s="62">
        <v>141188581</v>
      </c>
      <c r="C18" s="20" t="str">
        <f t="shared" si="0"/>
        <v>Cuaderno de Estudio</v>
      </c>
      <c r="D18" s="63" t="s">
        <v>188</v>
      </c>
      <c r="E18" s="63" t="s">
        <v>153</v>
      </c>
      <c r="F18" s="13" t="str">
        <f t="shared" si="4"/>
        <v>LE_06_03_CO_IMG09_small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LE_06_03_CO_IMG09_zoom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201</v>
      </c>
      <c r="K18" s="66"/>
      <c r="O18" s="2" t="str">
        <f>'Definición técnica de imagenes'!A30</f>
        <v>F8</v>
      </c>
    </row>
    <row r="19" spans="1:15" s="11" customFormat="1" x14ac:dyDescent="0.25">
      <c r="A19" s="12" t="str">
        <f t="shared" ref="A19:A50" si="6">IF(OR(B19&lt;&gt;"",J19&lt;&gt;""),CONCATENATE(LEFT(A18,3),IF(MID(A18,4,2)+1&lt;10,CONCATENATE("0",MID(A18,4,2)+1),MID(A18,4,2)+1)),"")</f>
        <v>IMG10</v>
      </c>
      <c r="B19" s="62">
        <v>228060073</v>
      </c>
      <c r="C19" s="20" t="str">
        <f t="shared" si="0"/>
        <v>Cuaderno de Estudio</v>
      </c>
      <c r="D19" s="63" t="s">
        <v>189</v>
      </c>
      <c r="E19" s="63" t="s">
        <v>153</v>
      </c>
      <c r="F19" s="13" t="str">
        <f t="shared" si="4"/>
        <v>LE_06_03_CO_IMG10_small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LE_06_03_CO_IMG10_zoom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202</v>
      </c>
      <c r="K19" s="66"/>
      <c r="O19" s="2" t="str">
        <f>'Definición técnica de imagenes'!A31</f>
        <v>F10</v>
      </c>
    </row>
    <row r="20" spans="1:15" s="11" customFormat="1" x14ac:dyDescent="0.25">
      <c r="A20" s="12" t="str">
        <f t="shared" si="6"/>
        <v>IMG11</v>
      </c>
      <c r="B20" s="62">
        <v>242631541</v>
      </c>
      <c r="C20" s="20" t="str">
        <f t="shared" si="0"/>
        <v>Cuaderno de Estudio</v>
      </c>
      <c r="D20" s="63" t="s">
        <v>188</v>
      </c>
      <c r="E20" s="63" t="s">
        <v>154</v>
      </c>
      <c r="F20" s="13" t="str">
        <f t="shared" si="4"/>
        <v>LE_06_03_CO_IMG11_small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LE_06_03_CO_IMG11_zoom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203</v>
      </c>
      <c r="K20" s="66"/>
      <c r="O20" s="2" t="str">
        <f>'Definición técnica de imagenes'!A32</f>
        <v>F10B</v>
      </c>
    </row>
    <row r="21" spans="1:15" s="11" customFormat="1" x14ac:dyDescent="0.25">
      <c r="A21" s="12" t="str">
        <f t="shared" si="6"/>
        <v>IMG12</v>
      </c>
      <c r="B21" s="62">
        <v>170256662</v>
      </c>
      <c r="C21" s="20" t="str">
        <f t="shared" si="0"/>
        <v>Cuaderno de Estudio</v>
      </c>
      <c r="D21" s="63" t="s">
        <v>188</v>
      </c>
      <c r="E21" s="63" t="s">
        <v>154</v>
      </c>
      <c r="F21" s="13" t="str">
        <f t="shared" si="4"/>
        <v>LE_06_03_CO_IMG12_small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LE_06_03_CO_IMG12_zoom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204</v>
      </c>
      <c r="K21" s="66"/>
      <c r="O21" s="2" t="str">
        <f>'Definición técnica de imagenes'!A33</f>
        <v>F11</v>
      </c>
    </row>
    <row r="22" spans="1:15" s="11" customFormat="1" ht="27" x14ac:dyDescent="0.25">
      <c r="A22" s="12" t="str">
        <f t="shared" si="6"/>
        <v>IMG13</v>
      </c>
      <c r="B22" s="62">
        <v>258868541</v>
      </c>
      <c r="C22" s="20" t="str">
        <f t="shared" si="0"/>
        <v>Cuaderno de Estudio</v>
      </c>
      <c r="D22" s="63" t="s">
        <v>188</v>
      </c>
      <c r="E22" s="63" t="s">
        <v>153</v>
      </c>
      <c r="F22" s="13" t="str">
        <f t="shared" si="4"/>
        <v>LE_06_03_CO_IMG13_small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LE_06_03_CO_IMG13_zoom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205</v>
      </c>
      <c r="K22" s="69"/>
      <c r="O22" s="2" t="str">
        <f>'Definición técnica de imagenes'!A34</f>
        <v>F12</v>
      </c>
    </row>
    <row r="23" spans="1:15" s="11" customFormat="1" x14ac:dyDescent="0.25">
      <c r="A23" s="12" t="str">
        <f t="shared" si="6"/>
        <v>IMG14</v>
      </c>
      <c r="B23" s="62">
        <v>66384883</v>
      </c>
      <c r="C23" s="20" t="str">
        <f t="shared" si="0"/>
        <v>Cuaderno de Estudio</v>
      </c>
      <c r="D23" s="63" t="s">
        <v>189</v>
      </c>
      <c r="E23" s="63" t="s">
        <v>153</v>
      </c>
      <c r="F23" s="13" t="str">
        <f t="shared" si="4"/>
        <v>LE_06_03_CO_IMG14_small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LE_06_03_CO_IMG14_zoom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206</v>
      </c>
      <c r="K23" s="64"/>
      <c r="O23" s="2" t="str">
        <f>'Definición técnica de imagenes'!A35</f>
        <v>F13</v>
      </c>
    </row>
    <row r="24" spans="1:15" s="11" customFormat="1" x14ac:dyDescent="0.25">
      <c r="A24" s="12" t="str">
        <f t="shared" si="6"/>
        <v>IMG15</v>
      </c>
      <c r="B24" s="62">
        <v>156875522</v>
      </c>
      <c r="C24" s="20" t="str">
        <f t="shared" si="0"/>
        <v>Cuaderno de Estudio</v>
      </c>
      <c r="D24" s="63" t="s">
        <v>188</v>
      </c>
      <c r="E24" s="63" t="s">
        <v>153</v>
      </c>
      <c r="F24" s="13" t="str">
        <f t="shared" si="4"/>
        <v>LE_06_03_CO_IMG15_small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LE_06_03_CO_IMG15_zoom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207</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4" workbookViewId="0">
      <selection activeCell="A10" sqref="A10"/>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LE_06_02_REC10</v>
      </c>
      <c r="E17" s="100"/>
      <c r="F17" s="101"/>
      <c r="J17" s="22">
        <v>14</v>
      </c>
      <c r="K17" s="22">
        <v>14</v>
      </c>
    </row>
    <row r="18" spans="1:11" ht="79.5" thickBot="1" x14ac:dyDescent="0.3">
      <c r="A18" s="33" t="s">
        <v>48</v>
      </c>
      <c r="B18" s="31"/>
      <c r="C18" s="59" t="s">
        <v>120</v>
      </c>
      <c r="D18" s="91" t="str">
        <f>CONCATENATE("SolicitudGrafica_",D17,".xls")</f>
        <v>SolicitudGrafica_LE_06_02_REC10.xls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4</v>
      </c>
      <c r="J20" s="22">
        <v>2</v>
      </c>
      <c r="K20" s="22">
        <v>17</v>
      </c>
    </row>
    <row r="21" spans="1:11" x14ac:dyDescent="0.25">
      <c r="H21" s="22" t="str">
        <f>IF(INDEX(H4:H7,H20)=H4,"MA",IF(INDEX(H4:H7,H20)=H5,"CN",IF(INDEX(H4:H7,H20)=H6,"CS",IF(INDEX(H4:H7,H20)=H7,"LE"))))</f>
        <v>LE</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2015-11-26T05:49:21Z</dcterms:modified>
</cp:coreProperties>
</file>