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127"/>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000" windowHeight="138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2" i="1"/>
  <c r="A13" i="1"/>
  <c r="F13" i="1"/>
  <c r="G13" i="1"/>
  <c r="H13" i="1"/>
  <c r="F12" i="1"/>
  <c r="G12" i="1"/>
  <c r="H12" i="1"/>
  <c r="A10"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<sst xmlns="http://schemas.openxmlformats.org/spreadsheetml/2006/main" count="376" uniqueCount="195">
  <si>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</si>
  <si>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</si>
  <si>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</si>
  <si>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</si>
  <si>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</si>
  <si>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</si>
  <si>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</si>
  <si>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</si>
  <si>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</si>
  <si>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</si>
  <si>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</si>
  <si>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</si>
  <si>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</si>
  <si>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</si>
  <si>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</si>
  <si>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</si>
  <si>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</si>
  <si>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</si>
  <si>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</si>
  <si>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</si>
  <si>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</si>
  <si>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</si>
  <si>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</si>
  <si>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</si>
  <si>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</si>
  <si>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</si>
  <si>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</si>
  <si>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</si>
  <si>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</si>
  <si>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</si>
  <si>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</si>
  <si>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</si>
  <si>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</si>
  <si>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</si>
  <si>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</si>
  <si>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</si>
  <si>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</si>
  <si>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</si>
  <si>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</si>
  <si>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</si>
  <si>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</si>
  <si>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</si>
  <si>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</si>
  <si>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</si>
  <si>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</si>
  <si>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</si>
  <si>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</si>
  <si>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</si>
  <si>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</si>
  <si>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</si>
  <si>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</si>
  <si>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</si>
  <si>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</si>
  <si>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</si>
  <si>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</si>
  <si>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</si>
  <si>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</si>
  <si>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</si>
  <si>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</si>
  <si>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</si>
  <si>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</si>
  <si>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</si>
  <si>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</si>
  <si>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</si>
  <si>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</si>
  <si>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</si>
  <si>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</si>
  <si>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</si>
  <si>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</si>
  <si>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</si>
  <si>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</si>
  <si>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</si>
  <si>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</si>
  <si>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</si>
  <si>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</si>
  <si>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</si>
  <si>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</si>
  <si>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</si>
  <si>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</si>
  <si>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</si>
  <si>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</si>
  <si>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</si>
  <si>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</si>
  <si>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</si>
  <si>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</si>
  <si>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</si>
  <si>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</si>
  <si>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</si>
  <si>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</si>
  <si>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</si>
  <si>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</si>
  <si>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</si>
  <si>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</si>
  <si>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</si>
  <si>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</si>
  <si>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</si>
  <si>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</si>
  <si>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</si>
  <si>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</si>
  <si>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</si>
  <si>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</si>
  <si>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</si>
  <si>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</si>
  <si>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</si>
  <si>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</si>
  <si>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</si>
  <si>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</si>
  <si>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</si>
  <si>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</si>
  <si>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</si>
  <si>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</si>
  <si>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</si>
  <si>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</si>
  <si>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</si>
  <si>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</si>
  <si>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</si>
  <si>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</si>
  <si>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</si>
  <si>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</si>
  <si>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</si>
  <si>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</si>
  <si>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</si>
  <si>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</si>
  <si>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</si>
  <si>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</si>
  <si>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</si>
  <si>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</si>
  <si>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</si>
  <si>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</si>
  <si>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</si>
  <si>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</si>
  <si>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</si>
  <si>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</si>
  <si>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</si>
  <si>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</si>
  <si>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</si>
  <si>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</si>
  <si>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</si>
  <si>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</si>
  <si>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</si>
  <si>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</si>
  <si>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</si>
  <si>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</si>
  <si>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</si>
  <si>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</si>
  <si>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</si>
  <si>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</si>
  <si>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</si>
  <si>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</si>
  <si>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</si>
  <si>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</si>
  <si>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</si>
  <si>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</si>
  <si>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</si>
  <si>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</si>
  <si>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</si>
  <si>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</si>
  <si>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</si>
  <si>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</si>
  <si>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</si>
  <si>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</si>
  <si>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</si>
  <si>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</si>
  <si>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</si>
  <si>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</si>
  <si>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</si>
  <si>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</si>
  <si>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</si>
  <si>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</si>
  <si>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</si>
  <si>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</si>
  <si>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</si>
  <si>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</si>
  <si>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</si>
  <si>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</si>
  <si>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</si>
  <si>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</si>
  <si>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</si>
  <si>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</si>
  <si>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</si>
  <si>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</si>
  <si>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</si>
  <si>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</si>
  <si>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</si>
  <si>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</si>
  <si>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</si>
  <si>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</si>
  <si>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</si>
  <si>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La monografía</t>
  </si>
  <si>
    <t>LE_10_05_REC220</t>
  </si>
  <si>
    <t>Fotografía</t>
  </si>
  <si>
    <t>Graduanda y libros</t>
  </si>
  <si>
    <t>Graduanda mira</t>
  </si>
  <si>
    <t>Escribir</t>
  </si>
  <si>
    <t>Graduanda piensa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</si>
</sst>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8">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D20" sqref="D2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F13B</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26">
      <c r="A10" s="12" t="str">
        <f>IF(OR(B10&lt;&gt;"",J10&lt;&gt;""),"IMG01","")</f>
        <v>IMG01</v>
      </c>
      <c r="B10" s="62">
        <v>146620025</v>
      </c>
      <c r="C10" s="20" t="str">
        <f t="shared" ref="C10:C41" si="0">IF(OR(B10&lt;&gt;"",J10&lt;&gt;""),IF($G$4="Recurso",CONCATENATE($G$4," ",$G$5),$G$4),"")</f>
        <v>Recurso F13B</v>
      </c>
      <c r="D10" s="63" t="s">
        <v>190</v>
      </c>
      <c r="E10" s="63" t="s">
        <v>168</v>
      </c>
      <c r="F10" s="13" t="str">
        <f t="shared" ref="F10" ca="1" si="1">IF(OR(B10&lt;&gt;"",J10&lt;&gt;""),CONCATENATE($C$7,"_",$A10,IF($G$4="Cuaderno de Estudio","_small",CONCATENATE(IF(I10="","","n"),IF(LEFT($G$5,1)="F",".jpg",".png")))),"")</f>
        <v>LE_10_05_REC220_IMG01.jpg</v>
      </c>
      <c r="G10" s="13" t="str">
        <f ca="1">IF($F10&lt;&gt;"",IF($G$4="Recurso",VLOOKUP($E10,OFFSET('Definición técnica de imagenes'!$A$1,MATCH($G$5,'Definición técnica de imagenes'!$A$1:$A$104,0)-1,1,COUNTIF('Definición técnica de imagenes'!$A$3:$A$102,$G$5),5),5,FALSE),'Definición técnica de imagenes'!$F$16),"")</f>
        <v>270 x 375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62">
        <v>182200706</v>
      </c>
      <c r="C11" s="20" t="str">
        <f t="shared" si="0"/>
        <v>Recurso F13B</v>
      </c>
      <c r="D11" s="63" t="s">
        <v>190</v>
      </c>
      <c r="E11" s="63" t="s">
        <v>168</v>
      </c>
      <c r="F11" s="13" t="str">
        <f t="shared" ref="F11:F74" ca="1" si="4">IF(OR(B11&lt;&gt;"",J11&lt;&gt;""),CONCATENATE($C$7,"_",$A11,IF($G$4="Cuaderno de Estudio","_small",CONCATENATE(IF(I11="","","n"),IF(LEFT($G$5,1)="F",".jpg",".png")))),"")</f>
        <v>LE_10_05_REC220_IMG02.jpg</v>
      </c>
      <c r="G11" s="13" t="str">
        <f ca="1">IF($F11&lt;&gt;"",IF($G$4="Recurso",VLOOKUP($E11,OFFSET('Definición técnica de imagenes'!$A$1,MATCH($G$5,'Definición técnica de imagenes'!$A$1:$A$104,0)-1,1,COUNTIF('Definición técnica de imagenes'!$A$3:$A$102,$G$5),5),5,FALSE),'Definición técnica de imagenes'!$F$16),"")</f>
        <v>270 x 375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ht="26">
      <c r="A12" s="12" t="str">
        <f t="shared" si="3"/>
        <v>IMG03</v>
      </c>
      <c r="B12" s="62">
        <v>121308298</v>
      </c>
      <c r="C12" s="20" t="str">
        <f t="shared" si="0"/>
        <v>Recurso F13B</v>
      </c>
      <c r="D12" s="63" t="s">
        <v>190</v>
      </c>
      <c r="E12" s="63" t="s">
        <v>168</v>
      </c>
      <c r="F12" s="13" t="str">
        <f t="shared" ca="1" si="4"/>
        <v>LE_10_05_REC220_IMG03.jpg</v>
      </c>
      <c r="G12" s="13" t="str">
        <f ca="1">IF($F12&lt;&gt;"",IF($G$4="Recurso",VLOOKUP($E12,OFFSET('Definición técnica de imagenes'!$A$1,MATCH($G$5,'Definición técnica de imagenes'!$A$1:$A$104,0)-1,1,COUNTIF('Definición técnica de imagenes'!$A$3:$A$102,$G$5),5),5,FALSE),'Definición técnica de imagenes'!$F$16),"")</f>
        <v>270 x 375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ht="26">
      <c r="A13" s="12" t="str">
        <f t="shared" si="3"/>
        <v>IMG04</v>
      </c>
      <c r="B13" s="62">
        <v>146620004</v>
      </c>
      <c r="C13" s="20" t="str">
        <f t="shared" si="0"/>
        <v>Recurso F13B</v>
      </c>
      <c r="D13" s="63" t="s">
        <v>190</v>
      </c>
      <c r="E13" s="63" t="s">
        <v>168</v>
      </c>
      <c r="F13" s="13" t="str">
        <f t="shared" ca="1" si="4"/>
        <v>LE_10_05_REC220_IMG04.jpg</v>
      </c>
      <c r="G13" s="13" t="str">
        <f ca="1">IF($F13&lt;&gt;"",IF($G$4="Recurso",VLOOKUP($E13,OFFSET('Definición técnica de imagenes'!$A$1,MATCH($G$5,'Definición técnica de imagenes'!$A$1:$A$104,0)-1,1,COUNTIF('Definición técnica de imagenes'!$A$3:$A$102,$G$5),5),5,FALSE),'Definición técnica de imagenes'!$F$16),"")</f>
        <v>270 x 375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mbp</cp:lastModifiedBy>
  <dcterms:created xsi:type="dcterms:W3CDTF">2014-07-01T23:43:25Z</dcterms:created>
  <dcterms:modified xsi:type="dcterms:W3CDTF">2016-06-28T22:59:17Z</dcterms:modified>
</cp:coreProperties>
</file>