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0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<sst xmlns="http://schemas.openxmlformats.org/spreadsheetml/2006/main" count="390" uniqueCount="203">
  <si>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</si>
  <si>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</si>
  <si>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</si>
  <si>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</si>
  <si>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</si>
  <si>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</si>
  <si>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</si>
  <si>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</si>
  <si>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</si>
  <si>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</si>
  <si>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</si>
  <si>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</si>
  <si>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</si>
  <si>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</si>
  <si>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</si>
  <si>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</si>
  <si>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</si>
  <si>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</si>
  <si>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</si>
  <si>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</si>
  <si>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</si>
  <si>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</si>
  <si>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</si>
  <si>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</si>
  <si>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</si>
  <si>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</si>
  <si>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</si>
  <si>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</si>
  <si>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</si>
  <si>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</si>
  <si>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</si>
  <si>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</si>
  <si>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</si>
  <si>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</si>
  <si>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</si>
  <si>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</si>
  <si>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</si>
  <si>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</si>
  <si>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</si>
  <si>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</si>
  <si>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</si>
  <si>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</si>
  <si>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</si>
  <si>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</si>
  <si>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</si>
  <si>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</si>
  <si>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</si>
  <si>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</si>
  <si>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</si>
  <si>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</si>
  <si>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</si>
  <si>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</si>
  <si>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</si>
  <si>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</si>
  <si>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</si>
  <si>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</si>
  <si>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</si>
  <si>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</si>
  <si>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</si>
  <si>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</si>
  <si>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</si>
  <si>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</si>
  <si>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</si>
  <si>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</si>
  <si>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</si>
  <si>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</si>
  <si>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</si>
  <si>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</si>
  <si>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</si>
  <si>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</si>
  <si>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</si>
  <si>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</si>
  <si>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</si>
  <si>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</si>
  <si>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</si>
  <si>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</si>
  <si>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</si>
  <si>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</si>
  <si>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</si>
  <si>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</si>
  <si>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</si>
  <si>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</si>
  <si>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</si>
  <si>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</si>
  <si>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</si>
  <si>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</si>
  <si>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</si>
  <si>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</si>
  <si>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</si>
  <si>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</si>
  <si>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</si>
  <si>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</si>
  <si>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</si>
  <si>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</si>
  <si>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</si>
  <si>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</si>
  <si>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</si>
  <si>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</si>
  <si>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</si>
  <si>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</si>
  <si>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</si>
  <si>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</si>
  <si>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</si>
  <si>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</si>
  <si>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</si>
  <si>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</si>
  <si>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</si>
  <si>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</si>
  <si>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</si>
  <si>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</si>
  <si>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</si>
  <si>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</si>
  <si>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</si>
  <si>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</si>
  <si>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</si>
  <si>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</si>
  <si>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</si>
  <si>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</si>
  <si>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</si>
  <si>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</si>
  <si>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</si>
  <si>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</si>
  <si>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</si>
  <si>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</si>
  <si>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</si>
  <si>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</si>
  <si>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</si>
  <si>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</si>
  <si>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</si>
  <si>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</si>
  <si>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</si>
  <si>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</si>
  <si>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</si>
  <si>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</si>
  <si>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</si>
  <si>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</si>
  <si>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</si>
  <si>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</si>
  <si>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</si>
  <si>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</si>
  <si>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</si>
  <si>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</si>
  <si>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</si>
  <si>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</si>
  <si>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</si>
  <si>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</si>
  <si>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</si>
  <si>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</si>
  <si>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</si>
  <si>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</si>
  <si>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</si>
  <si>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</si>
  <si>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</si>
  <si>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</si>
  <si>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</si>
  <si>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</si>
  <si>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</si>
  <si>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</si>
  <si>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</si>
  <si>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</si>
  <si>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</si>
  <si>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</si>
  <si>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</si>
  <si>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</si>
  <si>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</si>
  <si>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</si>
  <si>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</si>
  <si>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</si>
  <si>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</si>
  <si>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</si>
  <si>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</si>
  <si>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</si>
  <si>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</si>
  <si>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</si>
  <si>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</si>
  <si>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</si>
  <si>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</si>
  <si>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</si>
  <si>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</si>
  <si>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</si>
  <si>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</si>
  <si>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</si>
  <si>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</si>
  <si>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</si>
  <si>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</si>
  <si>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</si>
  <si>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</si>
  <si>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</si>
  <si>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Luis Felipe Pertuz</t>
  </si>
  <si>
    <t>La literatura española de la dictadura y de la democracia</t>
  </si>
  <si>
    <t>LE_10_06_REC200</t>
  </si>
  <si>
    <t>SHUTTER: 154948676</t>
  </si>
  <si>
    <t>SHUTTER: 404039842</t>
  </si>
  <si>
    <t>SHUTTER: 162274304</t>
  </si>
  <si>
    <t>SHUTTER: 157122542</t>
  </si>
  <si>
    <t>SHUTTER: 382258384</t>
  </si>
  <si>
    <t xml:space="preserve">Diarios </t>
  </si>
  <si>
    <t>SHUTTER: 105597614</t>
  </si>
  <si>
    <t>Noticia</t>
  </si>
  <si>
    <t>Periodistas</t>
  </si>
  <si>
    <t>Entrevista</t>
  </si>
  <si>
    <t>SHUTTER: 127240877</t>
  </si>
  <si>
    <t>Gafas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</si>
</sst>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D1" zoomScale="120" zoomScaleNormal="120" zoomScalePageLayoutView="120" workbookViewId="0">
      <pane ySplit="9" topLeftCell="A10" activePane="bottomLeft" state="frozen"/>
      <selection pane="bottomLeft" activeCell="J14" sqref="J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c r="A1" s="1"/>
      <c r="B1" s="1"/>
      <c r="C1" s="1"/>
      <c r="D1" s="1"/>
      <c r="F1" s="1"/>
      <c r="G1" s="1"/>
      <c r="H1" s="38"/>
      <c r="I1" s="38"/>
      <c r="J1" s="14"/>
      <c r="K1" s="14"/>
      <c r="L1" s="2" t="s">
        <v>5</v>
      </c>
      <c r="M1" s="2" t="str">
        <f>CONCATENATE('Definición técnica de imagenes'!$B$1," ",$G$5)</f>
        <v>Ubicación de la imagen en el recurso M101</v>
      </c>
    </row>
    <row r="2" spans="1:16" ht="16">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6">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c r="A5" s="1"/>
      <c r="B5" s="6" t="s">
        <v>1</v>
      </c>
      <c r="C5" s="89" t="s">
        <v>188</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191</v>
      </c>
      <c r="C10" s="20" t="str">
        <f t="shared" ref="C10:C13" si="0">IF(OR(B10&lt;&gt;"",J10&lt;&gt;""),IF($G$4="Recurso",CONCATENATE($G$4," ",$G$5),$G$4),"")</f>
        <v>Recurso M101</v>
      </c>
      <c r="D10" s="63" t="s">
        <v>187</v>
      </c>
      <c r="E10" s="63" t="s">
        <v>155</v>
      </c>
      <c r="F10" s="13" t="str">
        <f t="shared" ref="F10:F13" ca="1" si="1">IF(OR(B10&lt;&gt;"",J10&lt;&gt;""),CONCATENATE($C$7,"_",$A10,IF($G$4="Cuaderno de Estudio","_small",CONCATENATE(IF(I10="","","n"),IF(LEFT($G$5,1)="F",".jpg",".png")))),"")</f>
        <v>LE_10_06_REC200_IMG01n.png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3" ca="1" si="2">IF(AND(I10&lt;&gt;"",I10&lt;&gt;0),IF(OR(B10&lt;&gt;"",J10&lt;&gt;""),CONCATENATE($C$7,"_",$A10,IF($G$4="Cuaderno de Estudio","_zoom",CONCATENATE("a",IF(LEFT($G$5,1)="F",".jpg",".png")))),""),"")</f>
        <v>LE_10_06_REC200_IMG01a.png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196</v>
      </c>
      <c r="K10" s="64"/>
      <c r="O10" s="2" t="str">
        <f>'Definición técnica de imagenes'!A12</f>
        <v>M12D</v>
      </c>
    </row>
    <row r="11" spans="1:16" s="11" customFormat="1">
      <c r="A11" s="12" t="str">
        <f t="shared" ref="A11:A13" si="3">IF(OR(B11&lt;&gt;"",J11&lt;&gt;""),CONCATENATE(LEFT(A10,3),IF(MID(A10,4,2)+1&lt;10,CONCATENATE("0",MID(A10,4,2)+1))),"")</f>
        <v>IMG02</v>
      </c>
      <c r="B11" s="62" t="s">
        <v>197</v>
      </c>
      <c r="C11" s="20" t="str">
        <f t="shared" si="0"/>
        <v>Recurso M101</v>
      </c>
      <c r="D11" s="63" t="s">
        <v>187</v>
      </c>
      <c r="E11" s="63" t="s">
        <v>155</v>
      </c>
      <c r="F11" s="13" t="str">
        <f t="shared" ca="1" si="1"/>
        <v>LE_10_06_REC200_IMG02n.png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LE_10_06_REC200_IMG02a.png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198</v>
      </c>
      <c r="K11" s="65"/>
      <c r="O11" s="2" t="str">
        <f>'Definición técnica de imagenes'!A13</f>
        <v>M101</v>
      </c>
    </row>
    <row r="12" spans="1:16" s="11" customFormat="1">
      <c r="A12" s="12" t="str">
        <f t="shared" si="3"/>
        <v>IMG03</v>
      </c>
      <c r="B12" s="62" t="s">
        <v>192</v>
      </c>
      <c r="C12" s="20" t="str">
        <f t="shared" si="0"/>
        <v>Recurso M101</v>
      </c>
      <c r="D12" s="63" t="s">
        <v>187</v>
      </c>
      <c r="E12" s="63" t="s">
        <v>155</v>
      </c>
      <c r="F12" s="13" t="str">
        <f t="shared" ca="1" si="1"/>
        <v>LE_10_06_REC200_IMG03n.png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LE_10_06_REC200_IMG03a.png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199</v>
      </c>
      <c r="K12" s="64"/>
      <c r="O12" s="2" t="str">
        <f>'Definición técnica de imagenes'!A18</f>
        <v>Diaporama F1</v>
      </c>
    </row>
    <row r="13" spans="1:16" s="11" customFormat="1">
      <c r="A13" s="12" t="str">
        <f t="shared" si="3"/>
        <v>IMG04</v>
      </c>
      <c r="B13" s="62" t="s">
        <v>193</v>
      </c>
      <c r="C13" s="20" t="str">
        <f t="shared" si="0"/>
        <v>Recurso M101</v>
      </c>
      <c r="D13" s="63" t="s">
        <v>187</v>
      </c>
      <c r="E13" s="63" t="s">
        <v>155</v>
      </c>
      <c r="F13" s="13" t="str">
        <f t="shared" ca="1" si="1"/>
        <v>LE_10_06_REC200_IMG04n.png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LE_10_06_REC200_IMG04a.png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200</v>
      </c>
      <c r="K13" s="64"/>
      <c r="O13" s="2" t="str">
        <f>'Definición técnica de imagenes'!A19</f>
        <v>F4</v>
      </c>
    </row>
    <row r="14" spans="1:16" s="11" customFormat="1">
      <c r="A14" s="12" t="str">
        <f>IF(OR(B14&lt;&gt;"",J14&lt;&gt;""),CONCATENATE(LEFT(A13,3),IF(MID(A13,4,2)+1&lt;10,CONCATENATE("0",MID(A13,4,2)+1))),"")</f>
        <v>IMG05</v>
      </c>
      <c r="B14" s="62" t="s">
        <v>201</v>
      </c>
      <c r="C14" s="20" t="str">
        <f t="shared" ref="C14:C25" si="4">IF(OR(B14&lt;&gt;"",J14&lt;&gt;""),IF($G$4="Recurso",CONCATENATE($G$4," ",$G$5),$G$4),"")</f>
        <v>Recurso M101</v>
      </c>
      <c r="D14" s="63" t="s">
        <v>187</v>
      </c>
      <c r="E14" s="63" t="s">
        <v>155</v>
      </c>
      <c r="F14" s="13" t="str">
        <f t="shared" ref="F14:F25" ca="1" si="5">IF(OR(B14&lt;&gt;"",J14&lt;&gt;""),CONCATENATE($C$7,"_",$A14,IF($G$4="Cuaderno de Estudio","_small",CONCATENATE(IF(I14="","","n"),IF(LEFT($G$5,1)="F",".jpg",".png")))),"")</f>
        <v>LE_10_06_REC200_IMG05n.png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ref="H14:H25" ca="1" si="6">IF(AND(I14&lt;&gt;"",I14&lt;&gt;0),IF(OR(B14&lt;&gt;"",J14&lt;&gt;""),CONCATENATE($C$7,"_",$A14,IF($G$4="Cuaderno de Estudio","_zoom",CONCATENATE("a",IF(LEFT($G$5,1)="F",".jpg",".png")))),""),"")</f>
        <v>LE_10_06_REC200_IMG05a.png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202</v>
      </c>
      <c r="K14" s="64"/>
      <c r="O14" s="2" t="str">
        <f>'Definición técnica de imagenes'!A22</f>
        <v>F6</v>
      </c>
    </row>
    <row r="15" spans="1:16" s="11" customFormat="1" ht="15">
      <c r="A15" s="12" t="str">
        <f>IF(OR(B15&lt;&gt;"",J15&lt;&gt;""),CONCATENATE(LEFT(A14,3),IF(MID(A14,4,2)+1&lt;10,CONCATENATE("0",MID(A14,4,2)+1))),"")</f>
        <v>IMG06</v>
      </c>
      <c r="B15" s="62" t="s">
        <v>194</v>
      </c>
      <c r="C15" s="20" t="str">
        <f t="shared" si="4"/>
        <v>Recurso M101</v>
      </c>
      <c r="D15" s="63" t="s">
        <v>187</v>
      </c>
      <c r="E15" s="63" t="s">
        <v>155</v>
      </c>
      <c r="F15" s="13" t="str">
        <f t="shared" ca="1" si="5"/>
        <v>LE_10_06_REC200_IMG06n.png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6"/>
        <v>LE_10_06_REC200_IMG06a.png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5">
      <c r="A16" s="12" t="str">
        <f>IF(OR(B16&lt;&gt;"",J16&lt;&gt;""),CONCATENATE(LEFT(A15,3),IF(MID(A15,4,2)+1&lt;10,CONCATENATE("0",MID(A15,4,2)+1))),"")</f>
        <v>IMG07</v>
      </c>
      <c r="B16" s="62" t="s">
        <v>195</v>
      </c>
      <c r="C16" s="20" t="str">
        <f t="shared" si="4"/>
        <v>Recurso M101</v>
      </c>
      <c r="D16" s="63" t="s">
        <v>187</v>
      </c>
      <c r="E16" s="63" t="s">
        <v>155</v>
      </c>
      <c r="F16" s="13" t="str">
        <f t="shared" ca="1" si="5"/>
        <v>LE_10_06_REC200_IMG07n.png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6"/>
        <v>LE_10_06_REC200_IMG07a.png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3" t="s">
        <v>38</v>
      </c>
      <c r="B1" s="94"/>
      <c r="C1" s="94"/>
      <c r="D1" s="94"/>
      <c r="E1" s="94"/>
      <c r="F1" s="95"/>
    </row>
    <row r="2" spans="1:11">
      <c r="A2" s="30" t="s">
        <v>42</v>
      </c>
      <c r="B2" s="31"/>
      <c r="C2" s="96" t="s">
        <v>13</v>
      </c>
      <c r="D2" s="97"/>
      <c r="E2" s="98"/>
      <c r="F2" s="32"/>
    </row>
    <row r="3" spans="1:11" ht="64">
      <c r="A3" s="33" t="s">
        <v>43</v>
      </c>
      <c r="B3" s="31"/>
      <c r="C3" s="102" t="s">
        <v>14</v>
      </c>
      <c r="D3" s="103"/>
      <c r="E3" s="104"/>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5" t="str">
        <f>CONCATENATE(H21,"_",I21,"_",J21,"_CO")</f>
        <v>LE_07_04_CO</v>
      </c>
      <c r="E5" s="106"/>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1" t="str">
        <f>CONCATENATE("SolicitudGrafica_",D5,".xls")</f>
        <v>SolicitudGrafica_LE_07_04_CO.xls</v>
      </c>
      <c r="E7" s="91"/>
      <c r="F7" s="92"/>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3" t="s">
        <v>41</v>
      </c>
      <c r="B13" s="94"/>
      <c r="C13" s="94"/>
      <c r="D13" s="94"/>
      <c r="E13" s="94"/>
      <c r="F13" s="95"/>
      <c r="I13" s="22" t="s">
        <v>33</v>
      </c>
      <c r="J13" s="22">
        <v>10</v>
      </c>
      <c r="K13" s="22">
        <v>10</v>
      </c>
    </row>
    <row r="14" spans="1:11" ht="17"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81"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2016-07-07T19:33:03Z</dcterms:modified>
</cp:coreProperties>
</file>