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A63" i="1"/>
  <c r="I63" i="1"/>
  <c r="F63" i="1"/>
  <c r="G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<sst xmlns="http://schemas.openxmlformats.org/spreadsheetml/2006/main" count="369" uniqueCount="194">
  <si>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</si>
  <si>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</si>
  <si>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</si>
  <si>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</si>
  <si>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</si>
  <si>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</si>
  <si>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</si>
  <si>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</si>
  <si>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</si>
  <si>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</si>
  <si>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</si>
  <si>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</si>
  <si>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</si>
  <si>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</si>
  <si>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</si>
  <si>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</si>
  <si>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</si>
  <si>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</si>
  <si>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</si>
  <si>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</si>
  <si>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</si>
  <si>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</si>
  <si>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</si>
  <si>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</si>
  <si>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</si>
  <si>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</si>
  <si>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</si>
  <si>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</si>
  <si>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</si>
  <si>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</si>
  <si>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</si>
  <si>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</si>
  <si>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</si>
  <si>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</si>
  <si>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</si>
  <si>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</si>
  <si>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</si>
  <si>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</si>
  <si>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</si>
  <si>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</si>
  <si>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</si>
  <si>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</si>
  <si>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</si>
  <si>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</si>
  <si>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</si>
  <si>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</si>
  <si>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</si>
  <si>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</si>
  <si>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</si>
  <si>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</si>
  <si>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</si>
  <si>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</si>
  <si>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</si>
  <si>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</si>
  <si>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</si>
  <si>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</si>
  <si>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</si>
  <si>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</si>
  <si>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</si>
  <si>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</si>
  <si>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</si>
  <si>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</si>
  <si>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</si>
  <si>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</si>
  <si>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</si>
  <si>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</si>
  <si>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</si>
  <si>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</si>
  <si>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</si>
  <si>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</si>
  <si>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</si>
  <si>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</si>
  <si>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</si>
  <si>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</si>
  <si>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</si>
  <si>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</si>
  <si>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</si>
  <si>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</si>
  <si>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</si>
  <si>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</si>
  <si>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</si>
  <si>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</si>
  <si>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</si>
  <si>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</si>
  <si>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</si>
  <si>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</si>
  <si>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</si>
  <si>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</si>
  <si>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</si>
  <si>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</si>
  <si>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</si>
  <si>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</si>
  <si>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</si>
  <si>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</si>
  <si>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</si>
  <si>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</si>
  <si>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</si>
  <si>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</si>
  <si>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</si>
  <si>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</si>
  <si>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</si>
  <si>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</si>
  <si>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</si>
  <si>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</si>
  <si>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</si>
  <si>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</si>
  <si>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</si>
  <si>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</si>
  <si>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</si>
  <si>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</si>
  <si>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</si>
  <si>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</si>
  <si>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</si>
  <si>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</si>
  <si>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</si>
  <si>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</si>
  <si>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</si>
  <si>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</si>
  <si>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</si>
  <si>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</si>
  <si>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</si>
  <si>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</si>
  <si>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</si>
  <si>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</si>
  <si>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</si>
  <si>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</si>
  <si>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</si>
  <si>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</si>
  <si>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</si>
  <si>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</si>
  <si>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</si>
  <si>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</si>
  <si>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</si>
  <si>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</si>
  <si>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</si>
  <si>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</si>
  <si>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</si>
  <si>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</si>
  <si>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</si>
  <si>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</si>
  <si>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</si>
  <si>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</si>
  <si>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</si>
  <si>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</si>
  <si>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</si>
  <si>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</si>
  <si>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</si>
  <si>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</si>
  <si>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</si>
  <si>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</si>
  <si>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</si>
  <si>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</si>
  <si>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</si>
  <si>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</si>
  <si>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</si>
  <si>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</si>
  <si>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</si>
  <si>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</si>
  <si>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</si>
  <si>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</si>
  <si>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</si>
  <si>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</si>
  <si>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</si>
  <si>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</si>
  <si>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</si>
  <si>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</si>
  <si>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</si>
  <si>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</si>
  <si>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</si>
  <si>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</si>
  <si>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</si>
  <si>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</si>
  <si>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</si>
  <si>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</si>
  <si>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</si>
  <si>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</si>
  <si>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</si>
  <si>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</si>
  <si>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</si>
  <si>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</si>
  <si>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</si>
  <si>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</si>
  <si>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</si>
  <si>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</si>
  <si>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</si>
  <si>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</si>
  <si>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El anuncio publicitario</t>
  </si>
  <si>
    <t>Fotografía</t>
  </si>
  <si>
    <t>Una stand con varios periódicos y revistas</t>
  </si>
  <si>
    <t>Una mano sosteniendo un megáfono</t>
  </si>
  <si>
    <t>Montaje de varias imágenes de diferentes objetos</t>
  </si>
  <si>
    <t>Unas manos sacando dinero o una tarjeta de una billetera</t>
  </si>
  <si>
    <t>Luz Amparo Rubiano Acosta</t>
  </si>
  <si>
    <t>LE_08_01_REC340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</si>
</sst>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Lines="84" dropStyle="combo" dx="33" fmlaLink="$H$20" fmlaRange="$H$4:$H$7" noThreeD="1" sel="4" val="0"/>
</file>

<file path=xl/ctrlProps/ctrlProp6.xml><?xml version="1.0" encoding="utf-8"?>
<formControlPr xmlns="http://schemas.microsoft.com/office/spreadsheetml/2009/9/main" objectType="Drop" dropLines="84" dropStyle="combo" dx="33" fmlaLink="$I$20" fmlaRange="$I$6:$I$14" noThreeD="1" sel="4" val="0"/>
</file>

<file path=xl/ctrlProps/ctrlProp7.xml><?xml version="1.0" encoding="utf-8"?>
<formControlPr xmlns="http://schemas.microsoft.com/office/spreadsheetml/2009/9/main" objectType="Drop" dropLines="84"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D11" sqref="D11"/>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875" style="2" bestFit="1" customWidth="1"/>
    <col min="7" max="7" width="20.5" style="2" customWidth="1"/>
    <col min="8" max="8" width="28.625" style="2" customWidth="1"/>
    <col min="9" max="9" width="20.5" style="2" customWidth="1"/>
    <col min="10" max="10" width="37.12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8</v>
      </c>
      <c r="D3" s="85"/>
      <c r="F3" s="77">
        <v>42206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192</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5" customHeight="1" x14ac:dyDescent="0.25">
      <c r="A10" s="12" t="str">
        <f>IF(OR(B10&lt;&gt;"",J10&lt;&gt;""),"IMG01","")</f>
        <v>IMG01</v>
      </c>
      <c r="B10" s="62">
        <v>127483304</v>
      </c>
      <c r="C10" s="20" t="str">
        <f t="shared" ref="C10:C41" si="0">IF(OR(B10&lt;&gt;"",J10&lt;&gt;""),IF($G$4="Recurso",CONCATENATE($G$4," ",$G$5),$G$4),"")</f>
        <v>Recurso M101</v>
      </c>
      <c r="D10" s="63" t="s">
        <v>187</v>
      </c>
      <c r="E10" s="63" t="s">
        <v>157</v>
      </c>
      <c r="F10" s="13" t="str">
        <f t="shared" ref="F10" ca="1" si="1">IF(OR(B10&lt;&gt;"",J10&lt;&gt;""),CONCATENATE($C$7,"_",$A10,IF($G$4="Cuaderno de Estudio","_small",CONCATENATE(IF(I10="","","n"),IF(LEFT($G$5,1)="F",".jpg",".png")))),"")</f>
        <v>LE_08_01_REC340_IMG01n.png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LE_08_01_REC340_IMG01a.png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row>
    <row r="11" spans="1:16" s="11" customFormat="1" ht="14.1" customHeight="1" x14ac:dyDescent="0.25">
      <c r="A11" s="12" t="str">
        <f t="shared" ref="A11:A18" si="3">IF(OR(B11&lt;&gt;"",J11&lt;&gt;""),CONCATENATE(LEFT(A10,3),IF(MID(A10,4,2)+1&lt;10,CONCATENATE("0",MID(A10,4,2)+1))),"")</f>
        <v>IMG02</v>
      </c>
      <c r="B11" s="62">
        <v>117643183</v>
      </c>
      <c r="C11" s="20" t="str">
        <f t="shared" si="0"/>
        <v>Recurso M101</v>
      </c>
      <c r="D11" s="63" t="s">
        <v>187</v>
      </c>
      <c r="E11" s="63" t="s">
        <v>157</v>
      </c>
      <c r="F11" s="13" t="str">
        <f t="shared" ref="F11:F74" ca="1" si="4">IF(OR(B11&lt;&gt;"",J11&lt;&gt;""),CONCATENATE($C$7,"_",$A11,IF($G$4="Cuaderno de Estudio","_small",CONCATENATE(IF(I11="","","n"),IF(LEFT($G$5,1)="F",".jpg",".png")))),"")</f>
        <v>LE_08_01_REC340_IMG02n.png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LE_08_01_REC340_IMG02a.png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row>
    <row r="12" spans="1:16" s="11" customFormat="1" ht="27" x14ac:dyDescent="0.25">
      <c r="A12" s="12" t="str">
        <f t="shared" si="3"/>
        <v>IMG03</v>
      </c>
      <c r="B12" s="62">
        <v>193570220</v>
      </c>
      <c r="C12" s="20" t="str">
        <f t="shared" si="0"/>
        <v>Recurso M101</v>
      </c>
      <c r="D12" s="63" t="s">
        <v>187</v>
      </c>
      <c r="E12" s="63" t="s">
        <v>157</v>
      </c>
      <c r="F12" s="13" t="str">
        <f t="shared" ca="1" si="4"/>
        <v>LE_08_01_REC340_IMG03n.png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LE_08_01_REC340_IMG03a.png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row>
    <row r="13" spans="1:16" s="11" customFormat="1" ht="27" x14ac:dyDescent="0.25">
      <c r="A13" s="12" t="str">
        <f t="shared" si="3"/>
        <v>IMG04</v>
      </c>
      <c r="B13" s="62">
        <v>190269023</v>
      </c>
      <c r="C13" s="20" t="str">
        <f t="shared" si="0"/>
        <v>Recurso M101</v>
      </c>
      <c r="D13" s="63" t="s">
        <v>187</v>
      </c>
      <c r="E13" s="63" t="s">
        <v>157</v>
      </c>
      <c r="F13" s="13" t="str">
        <f t="shared" ca="1" si="4"/>
        <v>LE_08_01_REC340_IMG04n.png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LE_08_01_REC340_IMG04a.png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5" sqref="D5:E5"/>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LE_06_04_CO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SolicitudGrafica_LE_06_04_CO.xls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LE_06_04_REC10</v>
      </c>
      <c r="E17" s="97"/>
      <c r="F17" s="98"/>
      <c r="J17" s="22">
        <v>14</v>
      </c>
      <c r="K17" s="22">
        <v>14</v>
      </c>
    </row>
    <row r="18" spans="1:11" ht="79.5" thickBot="1" x14ac:dyDescent="0.3">
      <c r="A18" s="33" t="s">
        <v>48</v>
      </c>
      <c r="B18" s="31"/>
      <c r="C18" s="59" t="s">
        <v>120</v>
      </c>
      <c r="D18" s="88" t="str">
        <f>CONCATENATE("SolicitudGrafica_",D17,".xls")</f>
        <v>SolicitudGrafica_LE_06_04_REC10.xls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4</v>
      </c>
      <c r="K20" s="22">
        <v>17</v>
      </c>
    </row>
    <row r="21" spans="1:11" x14ac:dyDescent="0.25">
      <c r="H21" s="22" t="str">
        <f>IF(INDEX(H4:H7,H20)=H4,"MA",IF(INDEX(H4:H7,H20)=H5,"CN",IF(INDEX(H4:H7,H20)=H6,"CS",IF(INDEX(H4:H7,H20)=H7,"LE"))))</f>
        <v>LE</v>
      </c>
      <c r="I21" s="22" t="str">
        <f>CONCATENATE(IF((I20+2)&lt;10,"0",""),I20+2)</f>
        <v>06</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F63" sqref="F63"/>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2015-07-21T21:34:21Z</dcterms:modified>
</cp:coreProperties>
</file>