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2500" windowHeight="119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c r="I10" i="1"/>
  <c r="C10" i="1"/>
  <c r="A10" i="1"/>
  <c r="M8" i="1"/>
  <c r="M7" i="1"/>
  <c r="M6" i="1"/>
  <c r="M5" i="1"/>
  <c r="F5" i="1"/>
  <c r="M4" i="1"/>
  <c r="M3" i="1"/>
  <c r="M2" i="1"/>
  <c r="M1" i="1"/>
  <c r="E9" i="1"/>
  <c r="H10" i="1"/>
  <c r="A13"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<sst xmlns="http://schemas.openxmlformats.org/spreadsheetml/2006/main" count="367" uniqueCount="192">
  <si>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</si>
  <si>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</si>
  <si>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</si>
  <si>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</si>
  <si>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</si>
  <si>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</si>
  <si>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</si>
  <si>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</si>
  <si>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</si>
  <si>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</si>
  <si>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</si>
  <si>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</si>
  <si>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</si>
  <si>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</si>
  <si>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</si>
  <si>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</si>
  <si>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</si>
  <si>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</si>
  <si>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</si>
  <si>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</si>
  <si>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</si>
  <si>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</si>
  <si>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</si>
  <si>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</si>
  <si>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</si>
  <si>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</si>
  <si>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</si>
  <si>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</si>
  <si>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</si>
  <si>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</si>
  <si>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</si>
  <si>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</si>
  <si>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</si>
  <si>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</si>
  <si>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</si>
  <si>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</si>
  <si>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</si>
  <si>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</si>
  <si>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</si>
  <si>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</si>
  <si>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</si>
  <si>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</si>
  <si>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</si>
  <si>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</si>
  <si>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</si>
  <si>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</si>
  <si>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</si>
  <si>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</si>
  <si>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</si>
  <si>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</si>
  <si>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</si>
  <si>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</si>
  <si>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</si>
  <si>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</si>
  <si>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</si>
  <si>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</si>
  <si>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</si>
  <si>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</si>
  <si>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</si>
  <si>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</si>
  <si>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</si>
  <si>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</si>
  <si>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</si>
  <si>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</si>
  <si>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</si>
  <si>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</si>
  <si>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</si>
  <si>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</si>
  <si>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</si>
  <si>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</si>
  <si>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</si>
  <si>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</si>
  <si>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</si>
  <si>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</si>
  <si>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</si>
  <si>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</si>
  <si>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</si>
  <si>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</si>
  <si>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</si>
  <si>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</si>
  <si>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</si>
  <si>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</si>
  <si>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</si>
  <si>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</si>
  <si>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</si>
  <si>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</si>
  <si>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</si>
  <si>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</si>
  <si>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</si>
  <si>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</si>
  <si>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</si>
  <si>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</si>
  <si>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</si>
  <si>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</si>
  <si>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</si>
  <si>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</si>
  <si>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</si>
  <si>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</si>
  <si>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</si>
  <si>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</si>
  <si>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</si>
  <si>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</si>
  <si>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</si>
  <si>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</si>
  <si>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</si>
  <si>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</si>
  <si>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</si>
  <si>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</si>
  <si>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</si>
  <si>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</si>
  <si>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</si>
  <si>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</si>
  <si>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</si>
  <si>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</si>
  <si>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</si>
  <si>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</si>
  <si>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</si>
  <si>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</si>
  <si>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</si>
  <si>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</si>
  <si>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</si>
  <si>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</si>
  <si>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</si>
  <si>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</si>
  <si>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</si>
  <si>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</si>
  <si>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</si>
  <si>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</si>
  <si>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</si>
  <si>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</si>
  <si>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</si>
  <si>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</si>
  <si>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</si>
  <si>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</si>
  <si>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</si>
  <si>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</si>
  <si>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</si>
  <si>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</si>
  <si>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</si>
  <si>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</si>
  <si>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</si>
  <si>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</si>
  <si>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</si>
  <si>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</si>
  <si>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</si>
  <si>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</si>
  <si>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</si>
  <si>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</si>
  <si>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</si>
  <si>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</si>
  <si>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</si>
  <si>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</si>
  <si>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</si>
  <si>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</si>
  <si>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</si>
  <si>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</si>
  <si>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</si>
  <si>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</si>
  <si>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</si>
  <si>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</si>
  <si>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</si>
  <si>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</si>
  <si>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</si>
  <si>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</si>
  <si>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</si>
  <si>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</si>
  <si>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</si>
  <si>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</si>
  <si>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</si>
  <si>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</si>
  <si>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</si>
  <si>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</si>
  <si>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</si>
  <si>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</si>
  <si>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</si>
  <si>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</si>
  <si>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</si>
  <si>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</si>
  <si>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</si>
  <si>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</si>
  <si>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</si>
  <si>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</si>
  <si>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</si>
  <si>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</si>
  <si>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</si>
  <si>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</si>
  <si>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</si>
  <si>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Luis Felipe Pertuz</t>
  </si>
  <si>
    <t>LE_07_06_REC10</t>
  </si>
  <si>
    <t>La novela gótica</t>
  </si>
  <si>
    <t>Fotografía</t>
  </si>
  <si>
    <t>Caricatura Gandhi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</si>
</sst>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J10" sqref="J10"/>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M12D</v>
      </c>
    </row>
    <row r="2" spans="1:16" ht="1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
      <c r="A3" s="1"/>
      <c r="B3" s="4" t="s">
        <v>8</v>
      </c>
      <c r="C3" s="87">
        <v>7</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
      <c r="A4" s="1"/>
      <c r="B4" s="4" t="s">
        <v>54</v>
      </c>
      <c r="C4" s="87" t="s">
        <v>189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89" t="s">
        <v>187</v>
      </c>
      <c r="D5" s="90"/>
      <c r="E5" s="5"/>
      <c r="F5" s="37" t="str">
        <f>IF(G4="Recurso","Motor del recurso","")</f>
        <v>Motor del recurso</v>
      </c>
      <c r="G5" s="61" t="s">
        <v>89</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M12D</v>
      </c>
      <c r="F9" s="57" t="s">
        <v>61</v>
      </c>
      <c r="G9" s="57" t="s">
        <v>59</v>
      </c>
      <c r="H9" s="57" t="s">
        <v>60</v>
      </c>
      <c r="I9" s="57" t="s">
        <v>114</v>
      </c>
      <c r="J9" s="18" t="s">
        <v>6</v>
      </c>
      <c r="K9" s="19" t="s">
        <v>7</v>
      </c>
      <c r="O9" s="2" t="str">
        <f>'Definición técnica de imagenes'!A11</f>
        <v>M10B</v>
      </c>
    </row>
    <row r="10" spans="1:16" s="11" customFormat="1">
      <c r="A10" s="12" t="str">
        <f>IF(OR(B10&lt;&gt;"",J10&lt;&gt;""),"IMG01","")</f>
        <v>IMG01</v>
      </c>
      <c r="B10" s="62">
        <v>333607547</v>
      </c>
      <c r="C10" s="20" t="str">
        <f t="shared" ref="C10:C41" si="0">IF(OR(B10&lt;&gt;"",J10&lt;&gt;""),IF($G$4="Recurso",CONCATENATE($G$4," ",$G$5),$G$4),"")</f>
        <v>Recurso M12D</v>
      </c>
      <c r="D10" s="63" t="s">
        <v>190</v>
      </c>
      <c r="E10" s="63" t="s">
        <v>155</v>
      </c>
      <c r="F10" s="13" t="str">
        <f t="shared" ref="F10" ca="1" si="1">IF(OR(B10&lt;&gt;"",J10&lt;&gt;""),CONCATENATE($C$7,"_",$A10,IF($G$4="Cuaderno de Estudio","_small",CONCATENATE(IF(I10="","","n"),IF(LEFT($G$5,1)="F",".jpg",".png")))),"")</f>
        <v>LE_07_06_REC10_IMG01n.png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LE_07_06_REC10_IMG01a.png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14" customHeight="1">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3" t="s">
        <v>38</v>
      </c>
      <c r="B1" s="94"/>
      <c r="C1" s="94"/>
      <c r="D1" s="94"/>
      <c r="E1" s="94"/>
      <c r="F1" s="95"/>
    </row>
    <row r="2" spans="1:11">
      <c r="A2" s="30" t="s">
        <v>42</v>
      </c>
      <c r="B2" s="31"/>
      <c r="C2" s="96" t="s">
        <v>13</v>
      </c>
      <c r="D2" s="97"/>
      <c r="E2" s="98"/>
      <c r="F2" s="32"/>
    </row>
    <row r="3" spans="1:11" ht="60">
      <c r="A3" s="33" t="s">
        <v>43</v>
      </c>
      <c r="B3" s="31"/>
      <c r="C3" s="102" t="s">
        <v>14</v>
      </c>
      <c r="D3" s="103"/>
      <c r="E3" s="104"/>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5" t="str">
        <f>CONCATENATE(H21,"_",I21,"_",J21,"_CO")</f>
        <v>LE_07_04_CO</v>
      </c>
      <c r="E5" s="106"/>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1" t="str">
        <f>CONCATENATE("SolicitudGrafica_",D5,".xls")</f>
        <v>SolicitudGrafica_LE_07_04_CO.xls</v>
      </c>
      <c r="E7" s="91"/>
      <c r="F7" s="92"/>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3" t="s">
        <v>41</v>
      </c>
      <c r="B13" s="94"/>
      <c r="C13" s="94"/>
      <c r="D13" s="94"/>
      <c r="E13" s="94"/>
      <c r="F13" s="95"/>
      <c r="I13" s="22" t="s">
        <v>33</v>
      </c>
      <c r="J13" s="22">
        <v>10</v>
      </c>
      <c r="K13" s="22">
        <v>10</v>
      </c>
    </row>
    <row r="14" spans="1:11" ht="16"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6"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 Felipe Pertuz Urrego</cp:lastModifiedBy>
  <dcterms:created xsi:type="dcterms:W3CDTF">2014-07-01T23:43:25Z</dcterms:created>
  <dcterms:modified xsi:type="dcterms:W3CDTF">2016-03-25T03:26:59Z</dcterms:modified>
</cp:coreProperties>
</file>