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uz Amparo\Document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A10" i="1"/>
  <c r="A11" i="1"/>
  <c r="A12" i="1"/>
  <c r="A13" i="1"/>
  <c r="A14" i="1"/>
  <c r="A15" i="1"/>
  <c r="A16" i="1"/>
  <c r="A17" i="1"/>
  <c r="A18" i="1"/>
  <c r="A19" i="1"/>
  <c r="A20" i="1"/>
  <c r="A21" i="1"/>
  <c r="A22" i="1"/>
  <c r="A23" i="1"/>
  <c r="A24" i="1"/>
  <c r="A25"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<sst xmlns="http://schemas.openxmlformats.org/spreadsheetml/2006/main" count="427" uniqueCount="212">
  <si>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</si>
  <si>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</si>
  <si>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</si>
  <si>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</si>
  <si>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</si>
  <si>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</si>
  <si>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</si>
  <si>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</si>
  <si>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</si>
  <si>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</si>
  <si>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</si>
  <si>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</si>
  <si>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</si>
  <si>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</si>
  <si>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</si>
  <si>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</si>
  <si>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</si>
  <si>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</si>
  <si>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</si>
  <si>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</si>
  <si>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</si>
  <si>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</si>
  <si>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</si>
  <si>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</si>
  <si>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</si>
  <si>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</si>
  <si>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</si>
  <si>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</si>
  <si>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</si>
  <si>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</si>
  <si>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</si>
  <si>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</si>
  <si>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</si>
  <si>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</si>
  <si>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</si>
  <si>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</si>
  <si>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</si>
  <si>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</si>
  <si>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</si>
  <si>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</si>
  <si>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</si>
  <si>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</si>
  <si>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</si>
  <si>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</si>
  <si>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</si>
  <si>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</si>
  <si>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</si>
  <si>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</si>
  <si>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</si>
  <si>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</si>
  <si>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</si>
  <si>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</si>
  <si>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</si>
  <si>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</si>
  <si>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</si>
  <si>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</si>
  <si>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</si>
  <si>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</si>
  <si>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</si>
  <si>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</si>
  <si>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</si>
  <si>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</si>
  <si>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</si>
  <si>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</si>
  <si>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</si>
  <si>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</si>
  <si>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</si>
  <si>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</si>
  <si>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</si>
  <si>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</si>
  <si>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</si>
  <si>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</si>
  <si>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</si>
  <si>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</si>
  <si>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</si>
  <si>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</si>
  <si>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</si>
  <si>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</si>
  <si>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</si>
  <si>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</si>
  <si>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</si>
  <si>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</si>
  <si>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</si>
  <si>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</si>
  <si>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</si>
  <si>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</si>
  <si>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</si>
  <si>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</si>
  <si>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</si>
  <si>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</si>
  <si>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</si>
  <si>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</si>
  <si>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</si>
  <si>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</si>
  <si>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</si>
  <si>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</si>
  <si>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</si>
  <si>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</si>
  <si>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</si>
  <si>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</si>
  <si>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</si>
  <si>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</si>
  <si>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</si>
  <si>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</si>
  <si>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</si>
  <si>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</si>
  <si>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</si>
  <si>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</si>
  <si>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</si>
  <si>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</si>
  <si>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</si>
  <si>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</si>
  <si>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</si>
  <si>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</si>
  <si>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</si>
  <si>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</si>
  <si>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</si>
  <si>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</si>
  <si>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</si>
  <si>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</si>
  <si>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</si>
  <si>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</si>
  <si>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</si>
  <si>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</si>
  <si>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</si>
  <si>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</si>
  <si>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</si>
  <si>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</si>
  <si>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</si>
  <si>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</si>
  <si>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</si>
  <si>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</si>
  <si>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</si>
  <si>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</si>
  <si>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</si>
  <si>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</si>
  <si>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</si>
  <si>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</si>
  <si>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</si>
  <si>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</si>
  <si>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</si>
  <si>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</si>
  <si>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</si>
  <si>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</si>
  <si>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</si>
  <si>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</si>
  <si>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</si>
  <si>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</si>
  <si>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</si>
  <si>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</si>
  <si>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</si>
  <si>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</si>
  <si>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</si>
  <si>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</si>
  <si>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</si>
  <si>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</si>
  <si>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</si>
  <si>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</si>
  <si>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</si>
  <si>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</si>
  <si>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</si>
  <si>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</si>
  <si>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</si>
  <si>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</si>
  <si>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</si>
  <si>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</si>
  <si>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</si>
  <si>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</si>
  <si>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</si>
  <si>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</si>
  <si>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</si>
  <si>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</si>
  <si>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</si>
  <si>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</si>
  <si>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</si>
  <si>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</si>
  <si>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</si>
  <si>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</si>
  <si>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</si>
  <si>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</si>
  <si>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</si>
  <si>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</si>
  <si>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</si>
  <si>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</si>
  <si>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</si>
  <si>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</si>
  <si>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</si>
  <si>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colombiana de la Colonia</t>
  </si>
  <si>
    <t>Luz Amparo Rubiano Acosta</t>
  </si>
  <si>
    <t>Cuaderno de Estudio</t>
  </si>
  <si>
    <t>Fotografía</t>
  </si>
  <si>
    <t>Un plato con un chicharrón enorme</t>
  </si>
  <si>
    <t xml:space="preserve">Paisaje de árboles con neblina </t>
  </si>
  <si>
    <t>Gonzalo Jiménez de Quesada</t>
  </si>
  <si>
    <t>Grabado Inquisición</t>
  </si>
  <si>
    <t xml:space="preserve">Libros y pluma antigua </t>
  </si>
  <si>
    <t>Dandy: imagen antigua Hombre elegante del siglo XIX - ilustración vintage grabado - Catálogo de unos grandes almacenes franceses - París 1909</t>
  </si>
  <si>
    <t>Monumento a Cervantes, acompañado de Don Quijote y Sancho Panza, en la Plaza España, Madrird</t>
  </si>
  <si>
    <t>Molinos de viento, muy comunes en la región de Castilla- La Mancha, en España.</t>
  </si>
  <si>
    <t>Pareja preocupada y sorprendida viendo una laptop en una estación de tren</t>
  </si>
  <si>
    <t>Radio estudio</t>
  </si>
  <si>
    <t>Caballo de Troya</t>
  </si>
  <si>
    <t>Telégrafo</t>
  </si>
  <si>
    <t>La mano de una mujer tocando una tablet o iPad</t>
  </si>
  <si>
    <t>Símbolo de la libertad de expresión</t>
  </si>
  <si>
    <t>Muchachas sonrientes leyendo un mensaje en un celular</t>
  </si>
  <si>
    <t>LE_08_02_CO</t>
  </si>
  <si>
    <t>Ilustración</t>
  </si>
  <si>
    <t>No esta en github</t>
  </si>
  <si>
    <t>Ilustración que representa la relación entre los medios de comunicación  se deb cambiar las palabras: new POR noticias y Information medium POR  Medio de información</t>
  </si>
  <si>
    <t>Esta en github con código diferente</t>
  </si>
  <si>
    <t>Se deben cambiar los terminos en inglés por español.  Esta en github con código diferente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</si>
</sst>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70" zoomScaleNormal="70" zoomScalePageLayoutView="140" workbookViewId="0">
      <pane ySplit="9" topLeftCell="A20" activePane="bottomLeft" state="frozen"/>
      <selection pane="bottomLeft" activeCell="B28" sqref="B28"/>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4" t="s">
        <v>24</v>
      </c>
      <c r="D2" s="85"/>
      <c r="F2" s="77" t="s">
        <v>0</v>
      </c>
      <c r="G2" s="78"/>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6">
        <v>8</v>
      </c>
      <c r="D3" s="87"/>
      <c r="F3" s="79">
        <v>42324</v>
      </c>
      <c r="G3" s="80"/>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6" t="s">
        <v>187</v>
      </c>
      <c r="D4" s="87"/>
      <c r="E4" s="5"/>
      <c r="F4" s="37" t="s">
        <v>55</v>
      </c>
      <c r="G4" s="61" t="s">
        <v>189</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8" t="s">
        <v>188</v>
      </c>
      <c r="D5" s="89"/>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3" t="s">
        <v>206</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79293298</v>
      </c>
      <c r="C10" s="20" t="str">
        <f t="shared" ref="C10:C41" si="0">IF(OR(B10&lt;&gt;"",J10&lt;&gt;""),IF($G$4="Recurso",CONCATENATE($G$4," ",$G$5),$G$4),"")</f>
        <v>Cuaderno de Estudio</v>
      </c>
      <c r="D10" s="63" t="s">
        <v>190</v>
      </c>
      <c r="E10" s="63" t="s">
        <v>153</v>
      </c>
      <c r="F10" s="13" t="str">
        <f t="shared" ref="F10" si="1">IF(OR(B10&lt;&gt;"",J10&lt;&gt;""),CONCATENATE($C$7,"_",$A10,IF($G$4="Cuaderno de Estudio","_small",CONCATENATE(IF(I10="","","n"),IF(LEFT($G$5,1)="F",".jpg",".png")))),"")</f>
        <v>LE_08_02_CO_IMG01_small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LE_08_02_CO_IMG01_zoom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192</v>
      </c>
      <c r="K10" s="64" t="s">
        <v>208</v>
      </c>
      <c r="O10" s="2" t="str">
        <f>'Definición técnica de imagenes'!A12</f>
        <v>M12D</v>
      </c>
    </row>
    <row r="11" spans="1:16" s="11" customFormat="1" ht="13.9" customHeight="1" x14ac:dyDescent="0.25">
      <c r="A11" s="12" t="str">
        <f t="shared" ref="A11:A18" si="3">IF(OR(B11&lt;&gt;"",J11&lt;&gt;""),CONCATENATE(LEFT(A10,3),IF(MID(A10,4,2)+1&lt;10,CONCATENATE("0",MID(A10,4,2)+1))),"")</f>
        <v>IMG02</v>
      </c>
      <c r="B11" s="62">
        <v>252141652</v>
      </c>
      <c r="C11" s="20" t="str">
        <f t="shared" si="0"/>
        <v>Cuaderno de Estudio</v>
      </c>
      <c r="D11" s="63" t="s">
        <v>190</v>
      </c>
      <c r="E11" s="63" t="s">
        <v>154</v>
      </c>
      <c r="F11" s="13" t="str">
        <f t="shared" ref="F11:F74" si="4">IF(OR(B11&lt;&gt;"",J11&lt;&gt;""),CONCATENATE($C$7,"_",$A11,IF($G$4="Cuaderno de Estudio","_small",CONCATENATE(IF(I11="","","n"),IF(LEFT($G$5,1)="F",".jpg",".png")))),"")</f>
        <v>LE_08_02_CO_IMG02_small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LE_08_02_CO_IMG02_zoom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193</v>
      </c>
      <c r="K11" s="65" t="s">
        <v>210</v>
      </c>
      <c r="O11" s="2" t="str">
        <f>'Definición técnica de imagenes'!A13</f>
        <v>M101</v>
      </c>
    </row>
    <row r="12" spans="1:16" s="11" customFormat="1" ht="27" x14ac:dyDescent="0.25">
      <c r="A12" s="12" t="str">
        <f t="shared" si="3"/>
        <v>IMG03</v>
      </c>
      <c r="B12" s="62">
        <v>244388704</v>
      </c>
      <c r="C12" s="20" t="str">
        <f t="shared" si="0"/>
        <v>Cuaderno de Estudio</v>
      </c>
      <c r="D12" s="63" t="s">
        <v>190</v>
      </c>
      <c r="E12" s="63" t="s">
        <v>153</v>
      </c>
      <c r="F12" s="13" t="str">
        <f t="shared" si="4"/>
        <v>LE_08_02_CO_IMG03_small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LE_08_02_CO_IMG03_zoom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194</v>
      </c>
      <c r="K12" s="65" t="s">
        <v>210</v>
      </c>
      <c r="O12" s="2" t="str">
        <f>'Definición técnica de imagenes'!A18</f>
        <v>Diaporama F1</v>
      </c>
    </row>
    <row r="13" spans="1:16" s="11" customFormat="1" ht="27" x14ac:dyDescent="0.25">
      <c r="A13" s="12" t="str">
        <f t="shared" si="3"/>
        <v>IMG04</v>
      </c>
      <c r="B13" s="62">
        <v>99452942</v>
      </c>
      <c r="C13" s="20" t="str">
        <f t="shared" si="0"/>
        <v>Cuaderno de Estudio</v>
      </c>
      <c r="D13" s="63" t="s">
        <v>190</v>
      </c>
      <c r="E13" s="63" t="s">
        <v>153</v>
      </c>
      <c r="F13" s="13" t="str">
        <f t="shared" si="4"/>
        <v>LE_08_02_CO_IMG04_small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LE_08_02_CO_IMG04_zoom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195</v>
      </c>
      <c r="K13" s="65" t="s">
        <v>210</v>
      </c>
      <c r="O13" s="2" t="str">
        <f>'Definición técnica de imagenes'!A19</f>
        <v>F4</v>
      </c>
    </row>
    <row r="14" spans="1:16" s="11" customFormat="1" ht="54" x14ac:dyDescent="0.25">
      <c r="A14" s="12" t="str">
        <f t="shared" si="3"/>
        <v>IMG05</v>
      </c>
      <c r="B14" s="62">
        <v>99416942</v>
      </c>
      <c r="C14" s="20" t="str">
        <f t="shared" si="0"/>
        <v>Cuaderno de Estudio</v>
      </c>
      <c r="D14" s="63" t="s">
        <v>190</v>
      </c>
      <c r="E14" s="63" t="s">
        <v>154</v>
      </c>
      <c r="F14" s="13" t="str">
        <f t="shared" si="4"/>
        <v>LE_08_02_CO_IMG05_small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LE_08_02_CO_IMG05_zoom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196</v>
      </c>
      <c r="K14" s="65" t="s">
        <v>210</v>
      </c>
      <c r="O14" s="2" t="str">
        <f>'Definición técnica de imagenes'!A22</f>
        <v>F6</v>
      </c>
    </row>
    <row r="15" spans="1:16" s="11" customFormat="1" ht="40.5" x14ac:dyDescent="0.25">
      <c r="A15" s="12" t="str">
        <f t="shared" si="3"/>
        <v>IMG06</v>
      </c>
      <c r="B15" s="62">
        <v>228587026</v>
      </c>
      <c r="C15" s="20" t="str">
        <f t="shared" si="0"/>
        <v>Cuaderno de Estudio</v>
      </c>
      <c r="D15" s="63" t="s">
        <v>190</v>
      </c>
      <c r="E15" s="63" t="s">
        <v>154</v>
      </c>
      <c r="F15" s="13" t="str">
        <f t="shared" si="4"/>
        <v>LE_08_02_CO_IMG06_small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LE_08_02_CO_IMG06_zoom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197</v>
      </c>
      <c r="K15" s="65" t="s">
        <v>210</v>
      </c>
      <c r="O15" s="2" t="str">
        <f>'Definición técnica de imagenes'!A24</f>
        <v>F6B</v>
      </c>
    </row>
    <row r="16" spans="1:16" s="11" customFormat="1" ht="40.5" x14ac:dyDescent="0.25">
      <c r="A16" s="12" t="str">
        <f t="shared" si="3"/>
        <v>IMG07</v>
      </c>
      <c r="B16" s="62">
        <v>57266953</v>
      </c>
      <c r="C16" s="20" t="str">
        <f t="shared" si="0"/>
        <v>Cuaderno de Estudio</v>
      </c>
      <c r="D16" s="63" t="s">
        <v>190</v>
      </c>
      <c r="E16" s="63" t="s">
        <v>154</v>
      </c>
      <c r="F16" s="13" t="str">
        <f t="shared" si="4"/>
        <v>LE_08_02_CO_IMG07_small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LE_08_02_CO_IMG07_zoom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198</v>
      </c>
      <c r="K16" s="65" t="s">
        <v>210</v>
      </c>
      <c r="O16" s="2" t="str">
        <f>'Definición técnica de imagenes'!A25</f>
        <v>F7</v>
      </c>
    </row>
    <row r="17" spans="1:15" s="11" customFormat="1" ht="40.5" x14ac:dyDescent="0.25">
      <c r="A17" s="12" t="str">
        <f t="shared" si="3"/>
        <v>IMG08</v>
      </c>
      <c r="B17" s="62">
        <v>272762726</v>
      </c>
      <c r="C17" s="20" t="str">
        <f t="shared" si="0"/>
        <v>Cuaderno de Estudio</v>
      </c>
      <c r="D17" s="63" t="s">
        <v>190</v>
      </c>
      <c r="E17" s="63" t="s">
        <v>153</v>
      </c>
      <c r="F17" s="13" t="str">
        <f t="shared" si="4"/>
        <v>LE_08_02_CO_IMG08_small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LE_08_02_CO_IMG08_zoom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199</v>
      </c>
      <c r="K17" s="65" t="s">
        <v>210</v>
      </c>
      <c r="O17" s="2" t="str">
        <f>'Definición técnica de imagenes'!A27</f>
        <v>F7B</v>
      </c>
    </row>
    <row r="18" spans="1:15" s="11" customFormat="1" ht="27" x14ac:dyDescent="0.25">
      <c r="A18" s="12" t="str">
        <f t="shared" si="3"/>
        <v>IMG09</v>
      </c>
      <c r="B18" s="62">
        <v>102463826</v>
      </c>
      <c r="C18" s="20" t="str">
        <f t="shared" si="0"/>
        <v>Cuaderno de Estudio</v>
      </c>
      <c r="D18" s="63" t="s">
        <v>190</v>
      </c>
      <c r="E18" s="63" t="s">
        <v>153</v>
      </c>
      <c r="F18" s="13" t="str">
        <f t="shared" si="4"/>
        <v>LE_08_02_CO_IMG09_small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LE_08_02_CO_IMG09_zoom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200</v>
      </c>
      <c r="K18" s="65" t="s">
        <v>210</v>
      </c>
      <c r="O18" s="2" t="str">
        <f>'Definición técnica de imagenes'!A30</f>
        <v>F8</v>
      </c>
    </row>
    <row r="19" spans="1:15" s="11" customFormat="1" ht="67.5" x14ac:dyDescent="0.3">
      <c r="A19" s="12" t="str">
        <f t="shared" ref="A19:A50" si="6">IF(OR(B19&lt;&gt;"",J19&lt;&gt;""),CONCATENATE(LEFT(A18,3),IF(MID(A18,4,2)+1&lt;10,CONCATENATE("0",MID(A18,4,2)+1),MID(A18,4,2)+1)),"")</f>
        <v>IMG10</v>
      </c>
      <c r="B19" s="62">
        <v>294541439</v>
      </c>
      <c r="C19" s="20" t="str">
        <f t="shared" si="0"/>
        <v>Cuaderno de Estudio</v>
      </c>
      <c r="D19" s="63" t="s">
        <v>207</v>
      </c>
      <c r="E19" s="63" t="s">
        <v>153</v>
      </c>
      <c r="F19" s="13" t="str">
        <f t="shared" si="4"/>
        <v>LE_08_02_CO_IMG10_small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LE_08_02_CO_IMG10_zoom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209</v>
      </c>
      <c r="K19" s="68" t="s">
        <v>211</v>
      </c>
      <c r="O19" s="2" t="str">
        <f>'Definición técnica de imagenes'!A31</f>
        <v>F10</v>
      </c>
    </row>
    <row r="20" spans="1:15" s="11" customFormat="1" ht="27" x14ac:dyDescent="0.25">
      <c r="A20" s="12" t="str">
        <f t="shared" si="6"/>
        <v>IMG11</v>
      </c>
      <c r="B20" s="62">
        <v>203042506</v>
      </c>
      <c r="C20" s="20" t="str">
        <f t="shared" si="0"/>
        <v>Cuaderno de Estudio</v>
      </c>
      <c r="D20" s="63" t="s">
        <v>190</v>
      </c>
      <c r="E20" s="63" t="s">
        <v>153</v>
      </c>
      <c r="F20" s="13" t="str">
        <f t="shared" si="4"/>
        <v>LE_08_02_CO_IMG11_small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LE_08_02_CO_IMG11_zoom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t="s">
        <v>201</v>
      </c>
      <c r="K20" s="65" t="s">
        <v>210</v>
      </c>
      <c r="O20" s="2" t="str">
        <f>'Definición técnica de imagenes'!A32</f>
        <v>F10B</v>
      </c>
    </row>
    <row r="21" spans="1:15" s="11" customFormat="1" ht="27" x14ac:dyDescent="0.25">
      <c r="A21" s="12" t="str">
        <f t="shared" si="6"/>
        <v>IMG12</v>
      </c>
      <c r="B21" s="62">
        <v>19174033</v>
      </c>
      <c r="C21" s="20" t="str">
        <f t="shared" si="0"/>
        <v>Cuaderno de Estudio</v>
      </c>
      <c r="D21" s="63" t="s">
        <v>190</v>
      </c>
      <c r="E21" s="63" t="s">
        <v>153</v>
      </c>
      <c r="F21" s="13" t="str">
        <f t="shared" si="4"/>
        <v>LE_08_02_CO_IMG12_small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LE_08_02_CO_IMG12_zoom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t="s">
        <v>202</v>
      </c>
      <c r="K21" s="65" t="s">
        <v>210</v>
      </c>
      <c r="O21" s="2" t="str">
        <f>'Definición técnica de imagenes'!A33</f>
        <v>F11</v>
      </c>
    </row>
    <row r="22" spans="1:15" s="11" customFormat="1" ht="27" x14ac:dyDescent="0.25">
      <c r="A22" s="12" t="str">
        <f t="shared" si="6"/>
        <v>IMG13</v>
      </c>
      <c r="B22" s="62">
        <v>97950572</v>
      </c>
      <c r="C22" s="20" t="str">
        <f t="shared" si="0"/>
        <v>Cuaderno de Estudio</v>
      </c>
      <c r="D22" s="63" t="s">
        <v>190</v>
      </c>
      <c r="E22" s="63" t="s">
        <v>153</v>
      </c>
      <c r="F22" s="13" t="str">
        <f t="shared" si="4"/>
        <v>LE_08_02_CO_IMG13_small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LE_08_02_CO_IMG13_zoom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t="s">
        <v>203</v>
      </c>
      <c r="K22" s="65" t="s">
        <v>210</v>
      </c>
      <c r="O22" s="2" t="str">
        <f>'Definición técnica de imagenes'!A34</f>
        <v>F12</v>
      </c>
    </row>
    <row r="23" spans="1:15" s="11" customFormat="1" ht="27" x14ac:dyDescent="0.25">
      <c r="A23" s="12" t="str">
        <f t="shared" si="6"/>
        <v>IMG14</v>
      </c>
      <c r="B23" s="62">
        <v>153307682</v>
      </c>
      <c r="C23" s="20" t="str">
        <f t="shared" si="0"/>
        <v>Cuaderno de Estudio</v>
      </c>
      <c r="D23" s="63" t="s">
        <v>190</v>
      </c>
      <c r="E23" s="63" t="s">
        <v>154</v>
      </c>
      <c r="F23" s="13" t="str">
        <f t="shared" si="4"/>
        <v>LE_08_02_CO_IMG14_small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LE_08_02_CO_IMG14_zoom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t="s">
        <v>204</v>
      </c>
      <c r="K23" s="65" t="s">
        <v>210</v>
      </c>
      <c r="O23" s="2" t="str">
        <f>'Definición técnica de imagenes'!A35</f>
        <v>F13</v>
      </c>
    </row>
    <row r="24" spans="1:15" s="11" customFormat="1" ht="27" x14ac:dyDescent="0.25">
      <c r="A24" s="12" t="str">
        <f t="shared" si="6"/>
        <v>IMG15</v>
      </c>
      <c r="B24" s="62">
        <v>217322380</v>
      </c>
      <c r="C24" s="20" t="str">
        <f t="shared" si="0"/>
        <v>Cuaderno de Estudio</v>
      </c>
      <c r="D24" s="63" t="s">
        <v>190</v>
      </c>
      <c r="E24" s="63" t="s">
        <v>153</v>
      </c>
      <c r="F24" s="13" t="str">
        <f t="shared" si="4"/>
        <v>LE_08_02_CO_IMG15_small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LE_08_02_CO_IMG15_zoom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3" t="s">
        <v>191</v>
      </c>
      <c r="K24" s="65" t="s">
        <v>210</v>
      </c>
      <c r="O24" s="2" t="str">
        <f>'Definición técnica de imagenes'!A37</f>
        <v>F13B</v>
      </c>
    </row>
    <row r="25" spans="1:15" s="11" customFormat="1" ht="27" x14ac:dyDescent="0.25">
      <c r="A25" s="12" t="str">
        <f t="shared" si="6"/>
        <v>IMG16</v>
      </c>
      <c r="B25" s="62">
        <v>86927278</v>
      </c>
      <c r="C25" s="20" t="str">
        <f t="shared" si="0"/>
        <v>Cuaderno de Estudio</v>
      </c>
      <c r="D25" s="63" t="s">
        <v>190</v>
      </c>
      <c r="E25" s="63" t="s">
        <v>153</v>
      </c>
      <c r="F25" s="13" t="str">
        <f t="shared" si="4"/>
        <v>LE_08_02_CO_IMG16_small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LE_08_02_CO_IMG16_zoom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t="s">
        <v>205</v>
      </c>
      <c r="K25" s="65" t="s">
        <v>210</v>
      </c>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2" t="s">
        <v>38</v>
      </c>
      <c r="B1" s="93"/>
      <c r="C1" s="93"/>
      <c r="D1" s="93"/>
      <c r="E1" s="93"/>
      <c r="F1" s="94"/>
    </row>
    <row r="2" spans="1:11" x14ac:dyDescent="0.25">
      <c r="A2" s="30" t="s">
        <v>42</v>
      </c>
      <c r="B2" s="31"/>
      <c r="C2" s="95" t="s">
        <v>13</v>
      </c>
      <c r="D2" s="96"/>
      <c r="E2" s="97"/>
      <c r="F2" s="32"/>
    </row>
    <row r="3" spans="1:11" ht="63" x14ac:dyDescent="0.25">
      <c r="A3" s="33" t="s">
        <v>43</v>
      </c>
      <c r="B3" s="31"/>
      <c r="C3" s="101" t="s">
        <v>14</v>
      </c>
      <c r="D3" s="102"/>
      <c r="E3" s="103"/>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4" t="str">
        <f>CONCATENATE(H21,"_",I21,"_",J21,"_CO")</f>
        <v>LE_07_04_CO</v>
      </c>
      <c r="E5" s="105"/>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0" t="str">
        <f>CONCATENATE("SolicitudGrafica_",D5,".xls")</f>
        <v>SolicitudGrafica_LE_07_04_CO.xls</v>
      </c>
      <c r="E7" s="90"/>
      <c r="F7" s="91"/>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2" t="s">
        <v>41</v>
      </c>
      <c r="B13" s="93"/>
      <c r="C13" s="93"/>
      <c r="D13" s="93"/>
      <c r="E13" s="93"/>
      <c r="F13" s="94"/>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5" t="s">
        <v>49</v>
      </c>
      <c r="D15" s="96"/>
      <c r="E15" s="96"/>
      <c r="F15" s="97"/>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8" t="str">
        <f>CONCATENATE(H21,"_",I21,"_",J21,"_",K45)</f>
        <v>LE_07_04_REC10</v>
      </c>
      <c r="E17" s="99"/>
      <c r="F17" s="100"/>
      <c r="J17" s="22">
        <v>14</v>
      </c>
      <c r="K17" s="22">
        <v>14</v>
      </c>
    </row>
    <row r="18" spans="1:11" ht="79.5" thickBot="1" x14ac:dyDescent="0.3">
      <c r="A18" s="33" t="s">
        <v>48</v>
      </c>
      <c r="B18" s="31"/>
      <c r="C18" s="59" t="s">
        <v>120</v>
      </c>
      <c r="D18" s="90" t="str">
        <f>CONCATENATE("SolicitudGrafica_",D17,".xls")</f>
        <v>SolicitudGrafica_LE_07_04_REC10.xls</v>
      </c>
      <c r="E18" s="90"/>
      <c r="F18" s="91"/>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7" t="s">
        <v>56</v>
      </c>
      <c r="B1" s="107" t="s">
        <v>149</v>
      </c>
      <c r="C1" s="107" t="s">
        <v>63</v>
      </c>
      <c r="D1" s="107" t="s">
        <v>64</v>
      </c>
      <c r="E1" s="107" t="s">
        <v>5</v>
      </c>
      <c r="F1" s="107" t="s">
        <v>65</v>
      </c>
      <c r="G1" s="107" t="s">
        <v>66</v>
      </c>
      <c r="H1" s="106" t="s">
        <v>68</v>
      </c>
      <c r="I1" s="106"/>
    </row>
    <row r="2" spans="1:10" x14ac:dyDescent="0.25">
      <c r="A2" s="107"/>
      <c r="B2" s="107"/>
      <c r="C2" s="107"/>
      <c r="D2" s="107"/>
      <c r="E2" s="107"/>
      <c r="F2" s="107"/>
      <c r="G2" s="107"/>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2"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6" customFormat="1" ht="14.65" customHeight="1" x14ac:dyDescent="0.25">
      <c r="A15" s="74" t="s">
        <v>96</v>
      </c>
      <c r="B15" s="74"/>
      <c r="C15" s="74" t="s">
        <v>97</v>
      </c>
      <c r="D15" s="75" t="s">
        <v>98</v>
      </c>
      <c r="E15" s="74" t="s">
        <v>93</v>
      </c>
      <c r="F15" s="74" t="s">
        <v>117</v>
      </c>
      <c r="G15" s="74"/>
      <c r="H15" s="75" t="s">
        <v>122</v>
      </c>
      <c r="I15" s="74"/>
      <c r="J15" s="76"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1"/>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1"/>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2015-11-16T16:17:13Z</dcterms:modified>
</cp:coreProperties>
</file>