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5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4" i="1"/>
  <c r="F14" i="1"/>
  <c r="G14" i="1"/>
  <c r="H14" i="1"/>
  <c r="A13" i="1"/>
  <c r="F13" i="1"/>
  <c r="G13" i="1"/>
  <c r="H13" i="1"/>
  <c r="A10" i="1"/>
  <c r="A11" i="1"/>
  <c r="A12"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<sst xmlns="http://schemas.openxmlformats.org/spreadsheetml/2006/main" count="380" uniqueCount="197">
  <si>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</si>
  <si>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</si>
  <si>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</si>
  <si>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</si>
  <si>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</si>
  <si>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</si>
  <si>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</si>
  <si>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</si>
  <si>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</si>
  <si>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</si>
  <si>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</si>
  <si>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</si>
  <si>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</si>
  <si>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</si>
  <si>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</si>
  <si>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</si>
  <si>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</si>
  <si>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</si>
  <si>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</si>
  <si>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</si>
  <si>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</si>
  <si>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</si>
  <si>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</si>
  <si>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</si>
  <si>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</si>
  <si>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</si>
  <si>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</si>
  <si>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</si>
  <si>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</si>
  <si>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</si>
  <si>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</si>
  <si>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</si>
  <si>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</si>
  <si>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</si>
  <si>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</si>
  <si>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</si>
  <si>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</si>
  <si>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</si>
  <si>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</si>
  <si>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</si>
  <si>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</si>
  <si>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</si>
  <si>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</si>
  <si>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</si>
  <si>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</si>
  <si>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</si>
  <si>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</si>
  <si>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</si>
  <si>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</si>
  <si>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</si>
  <si>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</si>
  <si>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</si>
  <si>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</si>
  <si>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</si>
  <si>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</si>
  <si>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</si>
  <si>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</si>
  <si>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</si>
  <si>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</si>
  <si>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</si>
  <si>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</si>
  <si>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</si>
  <si>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</si>
  <si>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</si>
  <si>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</si>
  <si>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</si>
  <si>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</si>
  <si>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</si>
  <si>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</si>
  <si>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</si>
  <si>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</si>
  <si>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</si>
  <si>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</si>
  <si>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</si>
  <si>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</si>
  <si>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</si>
  <si>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</si>
  <si>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</si>
  <si>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</si>
  <si>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</si>
  <si>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</si>
  <si>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</si>
  <si>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</si>
  <si>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</si>
  <si>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</si>
  <si>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</si>
  <si>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</si>
  <si>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</si>
  <si>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</si>
  <si>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</si>
  <si>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</si>
  <si>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</si>
  <si>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</si>
  <si>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</si>
  <si>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</si>
  <si>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</si>
  <si>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</si>
  <si>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</si>
  <si>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</si>
  <si>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</si>
  <si>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</si>
  <si>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</si>
  <si>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</si>
  <si>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</si>
  <si>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</si>
  <si>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</si>
  <si>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</si>
  <si>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</si>
  <si>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</si>
  <si>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</si>
  <si>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</si>
  <si>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</si>
  <si>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</si>
  <si>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</si>
  <si>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</si>
  <si>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</si>
  <si>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</si>
  <si>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</si>
  <si>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</si>
  <si>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</si>
  <si>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</si>
  <si>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</si>
  <si>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</si>
  <si>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</si>
  <si>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</si>
  <si>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</si>
  <si>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</si>
  <si>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</si>
  <si>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</si>
  <si>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</si>
  <si>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</si>
  <si>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</si>
  <si>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</si>
  <si>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</si>
  <si>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</si>
  <si>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</si>
  <si>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</si>
  <si>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</si>
  <si>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</si>
  <si>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</si>
  <si>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</si>
  <si>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</si>
  <si>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</si>
  <si>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</si>
  <si>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</si>
  <si>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</si>
  <si>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</si>
  <si>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</si>
  <si>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</si>
  <si>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</si>
  <si>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</si>
  <si>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</si>
  <si>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</si>
  <si>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</si>
  <si>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</si>
  <si>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</si>
  <si>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</si>
  <si>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</si>
  <si>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</si>
  <si>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</si>
  <si>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</si>
  <si>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</si>
  <si>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</si>
  <si>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</si>
  <si>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</si>
  <si>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</si>
  <si>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</si>
  <si>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</si>
  <si>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</si>
  <si>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</si>
  <si>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</si>
  <si>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</si>
  <si>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</si>
  <si>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</si>
  <si>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</si>
  <si>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</si>
  <si>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</si>
  <si>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</si>
  <si>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</si>
  <si>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</si>
  <si>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</si>
  <si>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</si>
  <si>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</si>
  <si>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</si>
  <si>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</si>
  <si>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</si>
  <si>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</si>
  <si>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</si>
  <si>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LE_07_07_REC70</t>
  </si>
  <si>
    <t>Fotografía</t>
  </si>
  <si>
    <t>Libros negros</t>
  </si>
  <si>
    <t>Hojas</t>
  </si>
  <si>
    <t> 120903430</t>
  </si>
  <si>
    <t>Libros viejos</t>
  </si>
  <si>
    <t>Libro y cielo</t>
  </si>
  <si>
    <t>El editorial</t>
  </si>
  <si>
    <t>Ciudad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</si>
</sst>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4" sqref="J1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Diaporama F1</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195</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187</v>
      </c>
      <c r="D5" s="90"/>
      <c r="E5" s="5"/>
      <c r="F5" s="37" t="str">
        <f>IF(G4="Recurso","Motor del recurso","")</f>
        <v>Motor del recurso</v>
      </c>
      <c r="G5" s="61" t="s">
        <v>184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Diaporama F1</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289238624</v>
      </c>
      <c r="C10" s="20" t="str">
        <f t="shared" ref="C10:C41" si="0">IF(OR(B10&lt;&gt;"",J10&lt;&gt;""),IF($G$4="Recurso",CONCATENATE($G$4," ",$G$5),$G$4),"")</f>
        <v>Recurso Diaporama F1</v>
      </c>
      <c r="D10" s="63" t="s">
        <v>189</v>
      </c>
      <c r="E10" s="63" t="s">
        <v>155</v>
      </c>
      <c r="F10" s="13" t="str">
        <f t="shared" ref="F10" ca="1" si="1">IF(OR(B10&lt;&gt;"",J10&lt;&gt;""),CONCATENATE($C$7,"_",$A10,IF($G$4="Cuaderno de Estudio","_small",CONCATENATE(IF(I10="","","n"),IF(LEFT($G$5,1)="F",".jpg",".png")))),"")</f>
        <v>LE_07_07_REC70_IMG01.png</v>
      </c>
      <c r="G10" s="13" t="str">
        <f ca="1">IF($F10&lt;&gt;"",IF($G$4="Recurso",VLOOKUP($E10,OFFSET('Definición técnica de imagenes'!$A$1,MATCH($G$5,'Definición técnica de imagenes'!$A$1:$A$104,0)-1,1,COUNTIF('Definición técnica de imagenes'!$A$3:$A$102,$G$5),5),5,FALSE),'Definición técnica de imagenes'!$F$16),"")</f>
        <v>950 x 608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165153170</v>
      </c>
      <c r="C11" s="20" t="str">
        <f t="shared" si="0"/>
        <v>Recurso Diaporama F1</v>
      </c>
      <c r="D11" s="63" t="s">
        <v>189</v>
      </c>
      <c r="E11" s="63" t="s">
        <v>155</v>
      </c>
      <c r="F11" s="13" t="str">
        <f t="shared" ref="F11:F74" ca="1" si="4">IF(OR(B11&lt;&gt;"",J11&lt;&gt;""),CONCATENATE($C$7,"_",$A11,IF($G$4="Cuaderno de Estudio","_small",CONCATENATE(IF(I11="","","n"),IF(LEFT($G$5,1)="F",".jpg",".png")))),"")</f>
        <v>LE_07_07_REC70_IMG02.png</v>
      </c>
      <c r="G11" s="13" t="str">
        <f ca="1">IF($F11&lt;&gt;"",IF($G$4="Recurso",VLOOKUP($E11,OFFSET('Definición técnica de imagenes'!$A$1,MATCH($G$5,'Definición técnica de imagenes'!$A$1:$A$104,0)-1,1,COUNTIF('Definición técnica de imagenes'!$A$3:$A$102,$G$5),5),5,FALSE),'Definición técnica de imagenes'!$F$16),"")</f>
        <v>950 x 608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191</v>
      </c>
      <c r="K11" s="65"/>
      <c r="O11" s="2" t="str">
        <f>'Definición técnica de imagenes'!A13</f>
        <v>M101</v>
      </c>
    </row>
    <row r="12" spans="1:16" s="11" customFormat="1">
      <c r="A12" s="12" t="str">
        <f t="shared" si="3"/>
        <v>IMG03</v>
      </c>
      <c r="B12" s="62" t="s">
        <v>192</v>
      </c>
      <c r="C12" s="20" t="str">
        <f t="shared" si="0"/>
        <v>Recurso Diaporama F1</v>
      </c>
      <c r="D12" s="63" t="s">
        <v>189</v>
      </c>
      <c r="E12" s="63" t="s">
        <v>155</v>
      </c>
      <c r="F12" s="13" t="str">
        <f t="shared" ca="1" si="4"/>
        <v>LE_07_07_REC70_IMG03.png</v>
      </c>
      <c r="G12" s="13" t="str">
        <f ca="1">IF($F12&lt;&gt;"",IF($G$4="Recurso",VLOOKUP($E12,OFFSET('Definición técnica de imagenes'!$A$1,MATCH($G$5,'Definición técnica de imagenes'!$A$1:$A$104,0)-1,1,COUNTIF('Definición técnica de imagenes'!$A$3:$A$102,$G$5),5),5,FALSE),'Definición técnica de imagenes'!$F$16),"")</f>
        <v>950 x 608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c r="O12" s="2" t="str">
        <f>'Definición técnica de imagenes'!A18</f>
        <v>Diaporama F1</v>
      </c>
    </row>
    <row r="13" spans="1:16" s="11" customFormat="1">
      <c r="A13" s="12" t="str">
        <f t="shared" si="3"/>
        <v>IMG04</v>
      </c>
      <c r="B13" s="62">
        <v>131947490</v>
      </c>
      <c r="C13" s="20" t="str">
        <f t="shared" si="0"/>
        <v>Recurso Diaporama F1</v>
      </c>
      <c r="D13" s="63" t="s">
        <v>189</v>
      </c>
      <c r="E13" s="63" t="s">
        <v>155</v>
      </c>
      <c r="F13" s="13" t="str">
        <f t="shared" ca="1" si="4"/>
        <v>LE_07_07_REC70_IMG04.png</v>
      </c>
      <c r="G13" s="13" t="str">
        <f ca="1">IF($F13&lt;&gt;"",IF($G$4="Recurso",VLOOKUP($E13,OFFSET('Definición técnica de imagenes'!$A$1,MATCH($G$5,'Definición técnica de imagenes'!$A$1:$A$104,0)-1,1,COUNTIF('Definición técnica de imagenes'!$A$3:$A$102,$G$5),5),5,FALSE),'Definición técnica de imagenes'!$F$16),"")</f>
        <v>950 x 608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c r="O13" s="2" t="str">
        <f>'Definición técnica de imagenes'!A19</f>
        <v>F4</v>
      </c>
    </row>
    <row r="14" spans="1:16" s="11" customFormat="1">
      <c r="A14" s="12" t="str">
        <f t="shared" si="3"/>
        <v>IMG05</v>
      </c>
      <c r="B14" s="62">
        <v>114255838</v>
      </c>
      <c r="C14" s="20" t="str">
        <f t="shared" si="0"/>
        <v>Recurso Diaporama F1</v>
      </c>
      <c r="D14" s="63" t="s">
        <v>189</v>
      </c>
      <c r="E14" s="63" t="s">
        <v>155</v>
      </c>
      <c r="F14" s="13" t="str">
        <f t="shared" ca="1" si="4"/>
        <v>LE_07_07_REC70_IMG05.png</v>
      </c>
      <c r="G14" s="13" t="str">
        <f ca="1">IF($F14&lt;&gt;"",IF($G$4="Recurso",VLOOKUP($E14,OFFSET('Definición técnica de imagenes'!$A$1,MATCH($G$5,'Definición técnica de imagenes'!$A$1:$A$104,0)-1,1,COUNTIF('Definición técnica de imagenes'!$A$3:$A$102,$G$5),5),5,FALSE),'Definición técnica de imagenes'!$F$16),"")</f>
        <v>950 x 608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196</v>
      </c>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2016-03-15T17:31:32Z</dcterms:modified>
</cp:coreProperties>
</file>