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uz Amparo\Documents\GitHub\Lenguaje\fuentes\contenidos\grado08\guion0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0" i="1"/>
  <c r="A11" i="1"/>
  <c r="A12" i="1"/>
  <c r="A13"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<sst xmlns="http://schemas.openxmlformats.org/spreadsheetml/2006/main" count="372" uniqueCount="191">
  <si>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</si>
  <si>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</si>
  <si>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</si>
  <si>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</si>
  <si>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</si>
  <si>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</si>
  <si>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</si>
  <si>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</si>
  <si>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</si>
  <si>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</si>
  <si>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</si>
  <si>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</si>
  <si>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</si>
  <si>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</si>
  <si>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</si>
  <si>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</si>
  <si>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</si>
  <si>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</si>
  <si>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</si>
  <si>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</si>
  <si>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</si>
  <si>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</si>
  <si>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</si>
  <si>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</si>
  <si>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</si>
  <si>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</si>
  <si>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</si>
  <si>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</si>
  <si>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</si>
  <si>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</si>
  <si>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</si>
  <si>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</si>
  <si>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</si>
  <si>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</si>
  <si>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</si>
  <si>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</si>
  <si>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</si>
  <si>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</si>
  <si>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</si>
  <si>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</si>
  <si>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</si>
  <si>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</si>
  <si>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</si>
  <si>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</si>
  <si>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</si>
  <si>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</si>
  <si>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</si>
  <si>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</si>
  <si>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</si>
  <si>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</si>
  <si>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</si>
  <si>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</si>
  <si>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</si>
  <si>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</si>
  <si>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</si>
  <si>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</si>
  <si>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</si>
  <si>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</si>
  <si>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</si>
  <si>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</si>
  <si>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</si>
  <si>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</si>
  <si>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</si>
  <si>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</si>
  <si>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</si>
  <si>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</si>
  <si>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</si>
  <si>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</si>
  <si>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</si>
  <si>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</si>
  <si>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</si>
  <si>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</si>
  <si>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</si>
  <si>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</si>
  <si>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</si>
  <si>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</si>
  <si>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</si>
  <si>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</si>
  <si>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</si>
  <si>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</si>
  <si>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</si>
  <si>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</si>
  <si>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</si>
  <si>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</si>
  <si>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</si>
  <si>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</si>
  <si>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</si>
  <si>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</si>
  <si>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</si>
  <si>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</si>
  <si>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</si>
  <si>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</si>
  <si>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</si>
  <si>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</si>
  <si>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</si>
  <si>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</si>
  <si>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</si>
  <si>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</si>
  <si>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</si>
  <si>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</si>
  <si>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</si>
  <si>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</si>
  <si>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</si>
  <si>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</si>
  <si>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</si>
  <si>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</si>
  <si>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</si>
  <si>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</si>
  <si>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</si>
  <si>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</si>
  <si>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</si>
  <si>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</si>
  <si>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</si>
  <si>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</si>
  <si>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</si>
  <si>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</si>
  <si>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</si>
  <si>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</si>
  <si>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</si>
  <si>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</si>
  <si>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</si>
  <si>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</si>
  <si>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</si>
  <si>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</si>
  <si>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</si>
  <si>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</si>
  <si>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</si>
  <si>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</si>
  <si>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</si>
  <si>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</si>
  <si>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</si>
  <si>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</si>
  <si>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</si>
  <si>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</si>
  <si>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</si>
  <si>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</si>
  <si>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</si>
  <si>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</si>
  <si>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</si>
  <si>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</si>
  <si>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</si>
  <si>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</si>
  <si>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</si>
  <si>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</si>
  <si>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</si>
  <si>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</si>
  <si>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</si>
  <si>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</si>
  <si>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</si>
  <si>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</si>
  <si>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</si>
  <si>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</si>
  <si>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</si>
  <si>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</si>
  <si>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</si>
  <si>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</si>
  <si>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</si>
  <si>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</si>
  <si>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</si>
  <si>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</si>
  <si>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</si>
  <si>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</si>
  <si>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</si>
  <si>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</si>
  <si>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</si>
  <si>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</si>
  <si>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</si>
  <si>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</si>
  <si>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</si>
  <si>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</si>
  <si>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</si>
  <si>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</si>
  <si>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</si>
  <si>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</si>
  <si>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</si>
  <si>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</si>
  <si>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</si>
  <si>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</si>
  <si>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</si>
  <si>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</si>
  <si>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</si>
  <si>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</si>
  <si>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</si>
  <si>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</si>
  <si>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</si>
  <si>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</si>
  <si>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</si>
  <si>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anuncio publicitario</t>
  </si>
  <si>
    <t>Luz Amparo Rubiano</t>
  </si>
  <si>
    <t>Fotografía</t>
  </si>
  <si>
    <t>LE_08_01_REC310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</si>
</sst>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9</xdr:col>
      <xdr:colOff>325848</xdr:colOff>
      <xdr:row>9</xdr:row>
      <xdr:rowOff>64733</xdr:rowOff>
    </xdr:from>
    <xdr:to>
      <xdr:col>9</xdr:col>
      <xdr:colOff>1335194</xdr:colOff>
      <xdr:row>9</xdr:row>
      <xdr:rowOff>784733</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553567" y="2219764"/>
          <a:ext cx="1009346" cy="720000"/>
        </a:xfrm>
        <a:prstGeom prst="rect">
          <a:avLst/>
        </a:prstGeom>
      </xdr:spPr>
    </xdr:pic>
    <xdr:clientData/>
  </xdr:twoCellAnchor>
  <xdr:twoCellAnchor editAs="oneCell">
    <xdr:from>
      <xdr:col>9</xdr:col>
      <xdr:colOff>261938</xdr:colOff>
      <xdr:row>10</xdr:row>
      <xdr:rowOff>71437</xdr:rowOff>
    </xdr:from>
    <xdr:to>
      <xdr:col>9</xdr:col>
      <xdr:colOff>1166966</xdr:colOff>
      <xdr:row>10</xdr:row>
      <xdr:rowOff>791437</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489657" y="3071812"/>
          <a:ext cx="905028" cy="720000"/>
        </a:xfrm>
        <a:prstGeom prst="rect">
          <a:avLst/>
        </a:prstGeom>
      </xdr:spPr>
    </xdr:pic>
    <xdr:clientData/>
  </xdr:twoCellAnchor>
  <xdr:twoCellAnchor editAs="oneCell">
    <xdr:from>
      <xdr:col>9</xdr:col>
      <xdr:colOff>202406</xdr:colOff>
      <xdr:row>11</xdr:row>
      <xdr:rowOff>107156</xdr:rowOff>
    </xdr:from>
    <xdr:to>
      <xdr:col>9</xdr:col>
      <xdr:colOff>1211752</xdr:colOff>
      <xdr:row>11</xdr:row>
      <xdr:rowOff>827156</xdr:rowOff>
    </xdr:to>
    <xdr:pic>
      <xdr:nvPicPr>
        <xdr:cNvPr id="4" name="3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668250" y="4036219"/>
          <a:ext cx="1009346" cy="720000"/>
        </a:xfrm>
        <a:prstGeom prst="rect">
          <a:avLst/>
        </a:prstGeom>
      </xdr:spPr>
    </xdr:pic>
    <xdr:clientData/>
  </xdr:twoCellAnchor>
  <xdr:twoCellAnchor editAs="oneCell">
    <xdr:from>
      <xdr:col>9</xdr:col>
      <xdr:colOff>285750</xdr:colOff>
      <xdr:row>12</xdr:row>
      <xdr:rowOff>71438</xdr:rowOff>
    </xdr:from>
    <xdr:to>
      <xdr:col>9</xdr:col>
      <xdr:colOff>1170996</xdr:colOff>
      <xdr:row>12</xdr:row>
      <xdr:rowOff>791438</xdr:rowOff>
    </xdr:to>
    <xdr:pic>
      <xdr:nvPicPr>
        <xdr:cNvPr id="5"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751594" y="4881563"/>
          <a:ext cx="885246"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5" style="2" customWidth="1"/>
    <col min="4" max="4" width="9.875" style="2" customWidth="1"/>
    <col min="5" max="5" width="17.25" style="2" customWidth="1"/>
    <col min="6" max="6" width="23.875" style="2" customWidth="1"/>
    <col min="7" max="7" width="20.5" style="2" customWidth="1"/>
    <col min="8" max="8" width="22.25" style="2" customWidth="1"/>
    <col min="9" max="9" width="20.5" style="2" customWidth="1"/>
    <col min="10" max="10" width="21.125" style="15" customWidth="1"/>
    <col min="11" max="11" width="23.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F13B</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75" x14ac:dyDescent="0.25">
      <c r="A3" s="1"/>
      <c r="B3" s="4" t="s">
        <v>8</v>
      </c>
      <c r="C3" s="87">
        <v>8</v>
      </c>
      <c r="D3" s="88"/>
      <c r="F3" s="80">
        <v>42252</v>
      </c>
      <c r="G3" s="81"/>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66.75" customHeight="1" x14ac:dyDescent="0.25">
      <c r="A10" s="12" t="str">
        <f>IF(OR(B10&lt;&gt;"",J10&lt;&gt;""),"IMG01","")</f>
        <v>IMG01</v>
      </c>
      <c r="B10" s="62">
        <v>222564922</v>
      </c>
      <c r="C10" s="20" t="str">
        <f t="shared" ref="C10:C41" si="0">IF(OR(B10&lt;&gt;"",J10&lt;&gt;""),IF($G$4="Recurso",CONCATENATE($G$4," ",$G$5),$G$4),"")</f>
        <v>Recurso F13B</v>
      </c>
      <c r="D10" s="63" t="s">
        <v>189</v>
      </c>
      <c r="E10" s="63" t="s">
        <v>168</v>
      </c>
      <c r="F10" s="13" t="str">
        <f t="shared" ref="F10" ca="1" si="1">IF(OR(B10&lt;&gt;"",J10&lt;&gt;""),CONCATENATE($C$7,"_",$A10,IF($G$4="Cuaderno de Estudio","_small",CONCATENATE(IF(I10="","","n"),IF(LEFT($G$5,1)="F",".jpg",".png")))),"")</f>
        <v>LE_08_01_REC310_IMG01.jpg</v>
      </c>
      <c r="G10" s="13" t="str">
        <f ca="1">IF($F10&lt;&gt;"",IF($G$4="Recurso",VLOOKUP($E10,OFFSET('Definición técnica de imagenes'!$A$1,MATCH($G$5,'Definición técnica de imagenes'!$A$1:$A$104,0)-1,1,COUNTIF('Definición técnica de imagenes'!$A$3:$A$102,$G$5),5),5,FALSE),'Definición técnica de imagenes'!$F$16),"")</f>
        <v>270 x 375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73.5" customHeight="1" x14ac:dyDescent="0.25">
      <c r="A11" s="12" t="str">
        <f t="shared" ref="A11:A18" si="3">IF(OR(B11&lt;&gt;"",J11&lt;&gt;""),CONCATENATE(LEFT(A10,3),IF(MID(A10,4,2)+1&lt;10,CONCATENATE("0",MID(A10,4,2)+1))),"")</f>
        <v>IMG02</v>
      </c>
      <c r="B11" s="62">
        <v>78007066</v>
      </c>
      <c r="C11" s="20" t="str">
        <f t="shared" si="0"/>
        <v>Recurso F13B</v>
      </c>
      <c r="D11" s="63" t="s">
        <v>189</v>
      </c>
      <c r="E11" s="63" t="s">
        <v>168</v>
      </c>
      <c r="F11" s="13" t="str">
        <f t="shared" ref="F11:F74" ca="1" si="4">IF(OR(B11&lt;&gt;"",J11&lt;&gt;""),CONCATENATE($C$7,"_",$A11,IF($G$4="Cuaderno de Estudio","_small",CONCATENATE(IF(I11="","","n"),IF(LEFT($G$5,1)="F",".jpg",".png")))),"")</f>
        <v>LE_08_01_REC310_IMG02.jpg</v>
      </c>
      <c r="G11" s="13" t="str">
        <f ca="1">IF($F11&lt;&gt;"",IF($G$4="Recurso",VLOOKUP($E11,OFFSET('Definición técnica de imagenes'!$A$1,MATCH($G$5,'Definición técnica de imagenes'!$A$1:$A$104,0)-1,1,COUNTIF('Definición técnica de imagenes'!$A$3:$A$102,$G$5),5),5,FALSE),'Definición técnica de imagenes'!$F$16),"")</f>
        <v>270 x 375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69.75" customHeight="1" x14ac:dyDescent="0.25">
      <c r="A12" s="12" t="str">
        <f t="shared" si="3"/>
        <v>IMG03</v>
      </c>
      <c r="B12" s="62">
        <v>60069721</v>
      </c>
      <c r="C12" s="20" t="str">
        <f t="shared" si="0"/>
        <v>Recurso F13B</v>
      </c>
      <c r="D12" s="63" t="s">
        <v>189</v>
      </c>
      <c r="E12" s="63" t="s">
        <v>168</v>
      </c>
      <c r="F12" s="13" t="str">
        <f t="shared" ca="1" si="4"/>
        <v>LE_08_01_REC310_IMG03.jpg</v>
      </c>
      <c r="G12" s="13" t="str">
        <f ca="1">IF($F12&lt;&gt;"",IF($G$4="Recurso",VLOOKUP($E12,OFFSET('Definición técnica de imagenes'!$A$1,MATCH($G$5,'Definición técnica de imagenes'!$A$1:$A$104,0)-1,1,COUNTIF('Definición técnica de imagenes'!$A$3:$A$102,$G$5),5),5,FALSE),'Definición técnica de imagenes'!$F$16),"")</f>
        <v>270 x 375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66" customHeight="1" x14ac:dyDescent="0.25">
      <c r="A13" s="12" t="str">
        <f t="shared" si="3"/>
        <v>IMG04</v>
      </c>
      <c r="B13" s="62">
        <v>49331926</v>
      </c>
      <c r="C13" s="20" t="str">
        <f t="shared" si="0"/>
        <v>Recurso F13B</v>
      </c>
      <c r="D13" s="63" t="s">
        <v>189</v>
      </c>
      <c r="E13" s="63" t="s">
        <v>168</v>
      </c>
      <c r="F13" s="13" t="str">
        <f t="shared" ca="1" si="4"/>
        <v>LE_08_01_REC310_IMG04.jpg</v>
      </c>
      <c r="G13" s="13" t="str">
        <f ca="1">IF($F13&lt;&gt;"",IF($G$4="Recurso",VLOOKUP($E13,OFFSET('Definición técnica de imagenes'!$A$1,MATCH($G$5,'Definición técnica de imagenes'!$A$1:$A$104,0)-1,1,COUNTIF('Definición técnica de imagenes'!$A$3:$A$102,$G$5),5),5,FALSE),'Definición técnica de imagenes'!$F$16),"")</f>
        <v>270 x 375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D7" sqref="D7:F7"/>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2015-09-08T01:07:59Z</dcterms:modified>
</cp:coreProperties>
</file>