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z Amparo\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A16" i="1"/>
  <c r="A17" i="1"/>
  <c r="A18" i="1"/>
  <c r="A19"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<sst xmlns="http://schemas.openxmlformats.org/spreadsheetml/2006/main" count="385" uniqueCount="192">
  <si>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</si>
  <si>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</si>
  <si>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</si>
  <si>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</si>
  <si>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</si>
  <si>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</si>
  <si>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</si>
  <si>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</si>
  <si>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</si>
  <si>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</si>
  <si>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</si>
  <si>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</si>
  <si>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</si>
  <si>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</si>
  <si>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</si>
  <si>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</si>
  <si>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</si>
  <si>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</si>
  <si>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</si>
  <si>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</si>
  <si>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</si>
  <si>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</si>
  <si>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</si>
  <si>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</si>
  <si>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</si>
  <si>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</si>
  <si>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</si>
  <si>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</si>
  <si>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</si>
  <si>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</si>
  <si>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</si>
  <si>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</si>
  <si>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</si>
  <si>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</si>
  <si>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</si>
  <si>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</si>
  <si>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</si>
  <si>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</si>
  <si>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</si>
  <si>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</si>
  <si>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</si>
  <si>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</si>
  <si>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</si>
  <si>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</si>
  <si>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</si>
  <si>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</si>
  <si>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</si>
  <si>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</si>
  <si>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</si>
  <si>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</si>
  <si>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</si>
  <si>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</si>
  <si>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</si>
  <si>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</si>
  <si>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</si>
  <si>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</si>
  <si>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</si>
  <si>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</si>
  <si>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</si>
  <si>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</si>
  <si>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</si>
  <si>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</si>
  <si>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</si>
  <si>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</si>
  <si>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</si>
  <si>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</si>
  <si>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</si>
  <si>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</si>
  <si>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</si>
  <si>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</si>
  <si>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</si>
  <si>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</si>
  <si>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</si>
  <si>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</si>
  <si>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</si>
  <si>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</si>
  <si>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</si>
  <si>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</si>
  <si>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</si>
  <si>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</si>
  <si>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</si>
  <si>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</si>
  <si>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</si>
  <si>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</si>
  <si>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</si>
  <si>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</si>
  <si>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</si>
  <si>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</si>
  <si>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</si>
  <si>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</si>
  <si>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</si>
  <si>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</si>
  <si>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</si>
  <si>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</si>
  <si>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</si>
  <si>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</si>
  <si>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</si>
  <si>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</si>
  <si>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</si>
  <si>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</si>
  <si>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</si>
  <si>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</si>
  <si>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</si>
  <si>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</si>
  <si>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</si>
  <si>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</si>
  <si>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</si>
  <si>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</si>
  <si>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</si>
  <si>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</si>
  <si>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</si>
  <si>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</si>
  <si>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</si>
  <si>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</si>
  <si>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</si>
  <si>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</si>
  <si>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</si>
  <si>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</si>
  <si>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</si>
  <si>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</si>
  <si>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</si>
  <si>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</si>
  <si>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</si>
  <si>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</si>
  <si>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</si>
  <si>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</si>
  <si>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</si>
  <si>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</si>
  <si>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</si>
  <si>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</si>
  <si>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</si>
  <si>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</si>
  <si>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</si>
  <si>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</si>
  <si>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</si>
  <si>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</si>
  <si>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</si>
  <si>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</si>
  <si>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</si>
  <si>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</si>
  <si>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</si>
  <si>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</si>
  <si>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</si>
  <si>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</si>
  <si>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</si>
  <si>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</si>
  <si>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</si>
  <si>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</si>
  <si>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</si>
  <si>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</si>
  <si>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</si>
  <si>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</si>
  <si>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</si>
  <si>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</si>
  <si>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</si>
  <si>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</si>
  <si>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</si>
  <si>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</si>
  <si>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</si>
  <si>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</si>
  <si>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</si>
  <si>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</si>
  <si>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</si>
  <si>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</si>
  <si>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</si>
  <si>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</si>
  <si>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</si>
  <si>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</si>
  <si>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</si>
  <si>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</si>
  <si>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</si>
  <si>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</si>
  <si>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</si>
  <si>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</si>
  <si>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</si>
  <si>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</si>
  <si>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</si>
  <si>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</si>
  <si>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</si>
  <si>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</si>
  <si>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</si>
  <si>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</si>
  <si>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</si>
  <si>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</si>
  <si>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</si>
  <si>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</si>
  <si>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</si>
  <si>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</si>
  <si>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colombiana de la Colonia</t>
  </si>
  <si>
    <t>Luz Amparo Rubiano</t>
  </si>
  <si>
    <t>Fotografía</t>
  </si>
  <si>
    <t xml:space="preserve">Recortar: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</si>
</sst>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9</xdr:col>
      <xdr:colOff>361950</xdr:colOff>
      <xdr:row>9</xdr:row>
      <xdr:rowOff>85725</xdr:rowOff>
    </xdr:from>
    <xdr:to>
      <xdr:col>9</xdr:col>
      <xdr:colOff>821524</xdr:colOff>
      <xdr:row>9</xdr:row>
      <xdr:rowOff>805725</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849100" y="2219325"/>
          <a:ext cx="459574" cy="720000"/>
        </a:xfrm>
        <a:prstGeom prst="rect">
          <a:avLst/>
        </a:prstGeom>
      </xdr:spPr>
    </xdr:pic>
    <xdr:clientData/>
  </xdr:twoCellAnchor>
  <xdr:twoCellAnchor editAs="oneCell">
    <xdr:from>
      <xdr:col>9</xdr:col>
      <xdr:colOff>352426</xdr:colOff>
      <xdr:row>10</xdr:row>
      <xdr:rowOff>85725</xdr:rowOff>
    </xdr:from>
    <xdr:to>
      <xdr:col>9</xdr:col>
      <xdr:colOff>807405</xdr:colOff>
      <xdr:row>10</xdr:row>
      <xdr:rowOff>805725</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839576" y="3086100"/>
          <a:ext cx="454979" cy="720000"/>
        </a:xfrm>
        <a:prstGeom prst="rect">
          <a:avLst/>
        </a:prstGeom>
      </xdr:spPr>
    </xdr:pic>
    <xdr:clientData/>
  </xdr:twoCellAnchor>
  <xdr:twoCellAnchor editAs="oneCell">
    <xdr:from>
      <xdr:col>9</xdr:col>
      <xdr:colOff>352425</xdr:colOff>
      <xdr:row>11</xdr:row>
      <xdr:rowOff>76200</xdr:rowOff>
    </xdr:from>
    <xdr:to>
      <xdr:col>9</xdr:col>
      <xdr:colOff>811999</xdr:colOff>
      <xdr:row>11</xdr:row>
      <xdr:rowOff>796200</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839575" y="3924300"/>
          <a:ext cx="459574" cy="720000"/>
        </a:xfrm>
        <a:prstGeom prst="rect">
          <a:avLst/>
        </a:prstGeom>
      </xdr:spPr>
    </xdr:pic>
    <xdr:clientData/>
  </xdr:twoCellAnchor>
  <xdr:twoCellAnchor editAs="oneCell">
    <xdr:from>
      <xdr:col>9</xdr:col>
      <xdr:colOff>333375</xdr:colOff>
      <xdr:row>12</xdr:row>
      <xdr:rowOff>85725</xdr:rowOff>
    </xdr:from>
    <xdr:to>
      <xdr:col>9</xdr:col>
      <xdr:colOff>792949</xdr:colOff>
      <xdr:row>12</xdr:row>
      <xdr:rowOff>805725</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820525" y="4743450"/>
          <a:ext cx="459574" cy="720000"/>
        </a:xfrm>
        <a:prstGeom prst="rect">
          <a:avLst/>
        </a:prstGeom>
      </xdr:spPr>
    </xdr:pic>
    <xdr:clientData/>
  </xdr:twoCellAnchor>
  <xdr:twoCellAnchor editAs="oneCell">
    <xdr:from>
      <xdr:col>9</xdr:col>
      <xdr:colOff>352426</xdr:colOff>
      <xdr:row>13</xdr:row>
      <xdr:rowOff>85725</xdr:rowOff>
    </xdr:from>
    <xdr:to>
      <xdr:col>9</xdr:col>
      <xdr:colOff>810469</xdr:colOff>
      <xdr:row>13</xdr:row>
      <xdr:rowOff>805725</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839576" y="5591175"/>
          <a:ext cx="458043" cy="720000"/>
        </a:xfrm>
        <a:prstGeom prst="rect">
          <a:avLst/>
        </a:prstGeom>
      </xdr:spPr>
    </xdr:pic>
    <xdr:clientData/>
  </xdr:twoCellAnchor>
  <xdr:twoCellAnchor editAs="oneCell">
    <xdr:from>
      <xdr:col>10</xdr:col>
      <xdr:colOff>619125</xdr:colOff>
      <xdr:row>13</xdr:row>
      <xdr:rowOff>276225</xdr:rowOff>
    </xdr:from>
    <xdr:to>
      <xdr:col>10</xdr:col>
      <xdr:colOff>1339125</xdr:colOff>
      <xdr:row>13</xdr:row>
      <xdr:rowOff>834887</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001750" y="5781675"/>
          <a:ext cx="720000" cy="558662"/>
        </a:xfrm>
        <a:prstGeom prst="rect">
          <a:avLst/>
        </a:prstGeom>
      </xdr:spPr>
    </xdr:pic>
    <xdr:clientData/>
  </xdr:twoCellAnchor>
  <xdr:twoCellAnchor editAs="oneCell">
    <xdr:from>
      <xdr:col>9</xdr:col>
      <xdr:colOff>323851</xdr:colOff>
      <xdr:row>14</xdr:row>
      <xdr:rowOff>57150</xdr:rowOff>
    </xdr:from>
    <xdr:to>
      <xdr:col>9</xdr:col>
      <xdr:colOff>841638</xdr:colOff>
      <xdr:row>14</xdr:row>
      <xdr:rowOff>777150</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811001" y="6438900"/>
          <a:ext cx="517787" cy="720000"/>
        </a:xfrm>
        <a:prstGeom prst="rect">
          <a:avLst/>
        </a:prstGeom>
      </xdr:spPr>
    </xdr:pic>
    <xdr:clientData/>
  </xdr:twoCellAnchor>
  <xdr:twoCellAnchor editAs="oneCell">
    <xdr:from>
      <xdr:col>9</xdr:col>
      <xdr:colOff>266701</xdr:colOff>
      <xdr:row>15</xdr:row>
      <xdr:rowOff>95250</xdr:rowOff>
    </xdr:from>
    <xdr:to>
      <xdr:col>9</xdr:col>
      <xdr:colOff>796744</xdr:colOff>
      <xdr:row>15</xdr:row>
      <xdr:rowOff>815250</xdr:rowOff>
    </xdr:to>
    <xdr:pic>
      <xdr:nvPicPr>
        <xdr:cNvPr id="9" name="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753851" y="7315200"/>
          <a:ext cx="530043" cy="720000"/>
        </a:xfrm>
        <a:prstGeom prst="rect">
          <a:avLst/>
        </a:prstGeom>
      </xdr:spPr>
    </xdr:pic>
    <xdr:clientData/>
  </xdr:twoCellAnchor>
  <xdr:twoCellAnchor editAs="oneCell">
    <xdr:from>
      <xdr:col>9</xdr:col>
      <xdr:colOff>295276</xdr:colOff>
      <xdr:row>16</xdr:row>
      <xdr:rowOff>66675</xdr:rowOff>
    </xdr:from>
    <xdr:to>
      <xdr:col>9</xdr:col>
      <xdr:colOff>819191</xdr:colOff>
      <xdr:row>16</xdr:row>
      <xdr:rowOff>786675</xdr:rowOff>
    </xdr:to>
    <xdr:pic>
      <xdr:nvPicPr>
        <xdr:cNvPr id="10" name="9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1782426" y="8134350"/>
          <a:ext cx="523915" cy="720000"/>
        </a:xfrm>
        <a:prstGeom prst="rect">
          <a:avLst/>
        </a:prstGeom>
      </xdr:spPr>
    </xdr:pic>
    <xdr:clientData/>
  </xdr:twoCellAnchor>
  <xdr:twoCellAnchor editAs="oneCell">
    <xdr:from>
      <xdr:col>9</xdr:col>
      <xdr:colOff>85725</xdr:colOff>
      <xdr:row>17</xdr:row>
      <xdr:rowOff>95250</xdr:rowOff>
    </xdr:from>
    <xdr:to>
      <xdr:col>9</xdr:col>
      <xdr:colOff>1098225</xdr:colOff>
      <xdr:row>17</xdr:row>
      <xdr:rowOff>815250</xdr:rowOff>
    </xdr:to>
    <xdr:pic>
      <xdr:nvPicPr>
        <xdr:cNvPr id="11" name="10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1572875" y="8972550"/>
          <a:ext cx="1012500" cy="720000"/>
        </a:xfrm>
        <a:prstGeom prst="rect">
          <a:avLst/>
        </a:prstGeom>
      </xdr:spPr>
    </xdr:pic>
    <xdr:clientData/>
  </xdr:twoCellAnchor>
  <xdr:twoCellAnchor editAs="oneCell">
    <xdr:from>
      <xdr:col>9</xdr:col>
      <xdr:colOff>342901</xdr:colOff>
      <xdr:row>18</xdr:row>
      <xdr:rowOff>76200</xdr:rowOff>
    </xdr:from>
    <xdr:to>
      <xdr:col>9</xdr:col>
      <xdr:colOff>836178</xdr:colOff>
      <xdr:row>18</xdr:row>
      <xdr:rowOff>796200</xdr:rowOff>
    </xdr:to>
    <xdr:pic>
      <xdr:nvPicPr>
        <xdr:cNvPr id="12" name="11 Imagen"/>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1830051" y="9801225"/>
          <a:ext cx="493277"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3"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15.375" style="2" customWidth="1"/>
    <col min="4" max="4" width="10.875" style="2" customWidth="1"/>
    <col min="5" max="5" width="10.125" style="2" customWidth="1"/>
    <col min="6" max="6" width="21.75" style="2" customWidth="1"/>
    <col min="7" max="7" width="19.875" style="2" bestFit="1" customWidth="1"/>
    <col min="8" max="8" width="24.875" style="2" bestFit="1" customWidth="1"/>
    <col min="9" max="9" width="19.875" style="2" bestFit="1" customWidth="1"/>
    <col min="10" max="10" width="15.25" style="15" customWidth="1"/>
    <col min="11" max="11" width="1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24</v>
      </c>
      <c r="D2" s="86"/>
      <c r="F2" s="78" t="s">
        <v>0</v>
      </c>
      <c r="G2" s="79"/>
      <c r="H2" s="58"/>
      <c r="I2" s="58"/>
      <c r="J2" s="14"/>
      <c r="L2" s="2" t="s">
        <v>154</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42252</v>
      </c>
      <c r="G3" s="81"/>
      <c r="H3" s="58"/>
      <c r="I3" s="38"/>
      <c r="J3" s="14"/>
      <c r="L3" s="2" t="s">
        <v>155</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68.25" customHeight="1" x14ac:dyDescent="0.25">
      <c r="A10" s="12" t="str">
        <f>IF(OR(B10&lt;&gt;"",J10&lt;&gt;""),"IMG01","")</f>
        <v>IMG01</v>
      </c>
      <c r="B10" s="62">
        <v>1133524</v>
      </c>
      <c r="C10" s="20" t="str">
        <f t="shared" ref="C10:C41" si="0">IF(OR(B10&lt;&gt;"",J10&lt;&gt;""),IF($G$4="Recurso",CONCATENATE($G$4," ",$G$5),$G$4),"")</f>
        <v>Recurso F6</v>
      </c>
      <c r="D10" s="63" t="s">
        <v>190</v>
      </c>
      <c r="E10" s="63" t="s">
        <v>151</v>
      </c>
      <c r="F10" s="13" t="str">
        <f t="shared" ref="F10" ca="1" si="1">IF(OR(B10&lt;&gt;"",J10&lt;&gt;""),CONCATENATE($C$7,"_",$A10,IF($G$4="Cuaderno de Estudio","_small",CONCATENATE(IF(I10="","","n"),IF(LEFT($G$5,1)="F",".jpg",".png")))),"")</f>
        <v>CN_08_01_REC10_IMG01.jpg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66.75" customHeight="1" x14ac:dyDescent="0.25">
      <c r="A11" s="12" t="str">
        <f t="shared" ref="A11:A18" si="3">IF(OR(B11&lt;&gt;"",J11&lt;&gt;""),CONCATENATE(LEFT(A10,3),IF(MID(A10,4,2)+1&lt;10,CONCATENATE("0",MID(A10,4,2)+1))),"")</f>
        <v>IMG02</v>
      </c>
      <c r="B11" s="62">
        <v>117262270</v>
      </c>
      <c r="C11" s="20" t="str">
        <f t="shared" si="0"/>
        <v>Recurso F6</v>
      </c>
      <c r="D11" s="63" t="s">
        <v>190</v>
      </c>
      <c r="E11" s="63" t="s">
        <v>151</v>
      </c>
      <c r="F11" s="13" t="str">
        <f t="shared" ref="F11:F74" ca="1" si="4">IF(OR(B11&lt;&gt;"",J11&lt;&gt;""),CONCATENATE($C$7,"_",$A11,IF($G$4="Cuaderno de Estudio","_small",CONCATENATE(IF(I11="","","n"),IF(LEFT($G$5,1)="F",".jpg",".png")))),"")</f>
        <v>CN_08_01_REC10_IMG02.jpg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63.75" customHeight="1" x14ac:dyDescent="0.25">
      <c r="A12" s="12" t="str">
        <f t="shared" si="3"/>
        <v>IMG03</v>
      </c>
      <c r="B12" s="62">
        <v>234245218</v>
      </c>
      <c r="C12" s="20" t="str">
        <f t="shared" si="0"/>
        <v>Recurso F6</v>
      </c>
      <c r="D12" s="63" t="s">
        <v>190</v>
      </c>
      <c r="E12" s="63" t="s">
        <v>156</v>
      </c>
      <c r="F12" s="13" t="str">
        <f t="shared" ca="1" si="4"/>
        <v>CN_08_01_REC10_IMG03n.jpg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CN_08_01_REC10_IMG03a.jpg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66.75" customHeight="1" x14ac:dyDescent="0.25">
      <c r="A13" s="12" t="str">
        <f t="shared" si="3"/>
        <v>IMG04</v>
      </c>
      <c r="B13" s="62">
        <v>4900744</v>
      </c>
      <c r="C13" s="20" t="str">
        <f t="shared" si="0"/>
        <v>Recurso F6</v>
      </c>
      <c r="D13" s="63" t="s">
        <v>190</v>
      </c>
      <c r="E13" s="63" t="s">
        <v>156</v>
      </c>
      <c r="F13" s="13" t="str">
        <f t="shared" ca="1" si="4"/>
        <v>CN_08_01_REC10_IMG04n.jpg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CN_08_01_REC10_IMG04a.jpg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69" customHeight="1" x14ac:dyDescent="0.25">
      <c r="A14" s="12" t="str">
        <f t="shared" si="3"/>
        <v>IMG05</v>
      </c>
      <c r="B14" s="62">
        <v>61943203</v>
      </c>
      <c r="C14" s="20" t="str">
        <f t="shared" si="0"/>
        <v>Recurso F6</v>
      </c>
      <c r="D14" s="63" t="s">
        <v>190</v>
      </c>
      <c r="E14" s="63" t="s">
        <v>156</v>
      </c>
      <c r="F14" s="13" t="str">
        <f t="shared" ca="1" si="4"/>
        <v>CN_08_01_REC10_IMG05n.jpg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CN_08_01_REC10_IMG05a.jpg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191</v>
      </c>
      <c r="O14" s="2" t="str">
        <f>'Definición técnica de imagenes'!A22</f>
        <v>F6</v>
      </c>
    </row>
    <row r="15" spans="1:16" s="11" customFormat="1" ht="66" customHeight="1" x14ac:dyDescent="0.25">
      <c r="A15" s="12" t="str">
        <f t="shared" si="3"/>
        <v>IMG06</v>
      </c>
      <c r="B15" s="62">
        <v>590335</v>
      </c>
      <c r="C15" s="20" t="str">
        <f t="shared" si="0"/>
        <v>Recurso F6</v>
      </c>
      <c r="D15" s="63" t="s">
        <v>190</v>
      </c>
      <c r="E15" s="63" t="s">
        <v>156</v>
      </c>
      <c r="F15" s="13" t="str">
        <f t="shared" ca="1" si="4"/>
        <v>CN_08_01_REC10_IMG06n.jpg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CN_08_01_REC10_IMG06a.jpg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66.75" customHeight="1" x14ac:dyDescent="0.3">
      <c r="A16" s="12" t="str">
        <f t="shared" si="3"/>
        <v>IMG07</v>
      </c>
      <c r="B16" s="62">
        <v>100634098</v>
      </c>
      <c r="C16" s="20" t="str">
        <f t="shared" si="0"/>
        <v>Recurso F6</v>
      </c>
      <c r="D16" s="63" t="s">
        <v>190</v>
      </c>
      <c r="E16" s="63" t="s">
        <v>156</v>
      </c>
      <c r="F16" s="13" t="str">
        <f t="shared" ca="1" si="4"/>
        <v>CN_08_01_REC10_IMG07n.jpg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CN_08_01_REC10_IMG07a.jpg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63.75" customHeight="1" x14ac:dyDescent="0.25">
      <c r="A17" s="12" t="str">
        <f t="shared" si="3"/>
        <v>IMG08</v>
      </c>
      <c r="B17" s="62">
        <v>199184384</v>
      </c>
      <c r="C17" s="20" t="str">
        <f t="shared" si="0"/>
        <v>Recurso F6</v>
      </c>
      <c r="D17" s="63" t="s">
        <v>190</v>
      </c>
      <c r="E17" s="63" t="s">
        <v>156</v>
      </c>
      <c r="F17" s="13" t="str">
        <f t="shared" ca="1" si="4"/>
        <v>CN_08_01_REC10_IMG08n.jpg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CN_08_01_REC10_IMG08a.jpg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ht="66.75" customHeight="1" x14ac:dyDescent="0.25">
      <c r="A18" s="12" t="str">
        <f t="shared" si="3"/>
        <v>IMG09</v>
      </c>
      <c r="B18" s="62">
        <v>128631623</v>
      </c>
      <c r="C18" s="20" t="str">
        <f t="shared" si="0"/>
        <v>Recurso F6</v>
      </c>
      <c r="D18" s="63" t="s">
        <v>190</v>
      </c>
      <c r="E18" s="63" t="s">
        <v>156</v>
      </c>
      <c r="F18" s="13" t="str">
        <f t="shared" ca="1" si="4"/>
        <v>CN_08_01_REC10_IMG09n.jpg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CN_08_01_REC10_IMG09a.jpg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ht="69" customHeight="1" x14ac:dyDescent="0.3">
      <c r="A19" s="12" t="str">
        <f t="shared" ref="A19:A50" si="6">IF(OR(B19&lt;&gt;"",J19&lt;&gt;""),CONCATENATE(LEFT(A18,3),IF(MID(A18,4,2)+1&lt;10,CONCATENATE("0",MID(A18,4,2)+1),MID(A18,4,2)+1)),"")</f>
        <v>IMG10</v>
      </c>
      <c r="B19" s="62">
        <v>119909218</v>
      </c>
      <c r="C19" s="20" t="str">
        <f t="shared" si="0"/>
        <v>Recurso F6</v>
      </c>
      <c r="D19" s="63" t="s">
        <v>190</v>
      </c>
      <c r="E19" s="63" t="s">
        <v>156</v>
      </c>
      <c r="F19" s="13" t="str">
        <f t="shared" ca="1" si="4"/>
        <v>CN_08_01_REC10_IMG10n.jpg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CN_08_01_REC10_IMG10a.jpg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2015-09-07T14:14:58Z</dcterms:modified>
</cp:coreProperties>
</file>