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uz Amparo\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A10" i="1"/>
  <c r="A11" i="1"/>
  <c r="A12" i="1"/>
  <c r="A13" i="1"/>
  <c r="A14" i="1"/>
  <c r="A15" i="1"/>
  <c r="A16"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<sst xmlns="http://schemas.openxmlformats.org/spreadsheetml/2006/main" count="387" uniqueCount="200">
  <si>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</si>
  <si>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</si>
  <si>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</si>
  <si>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</si>
  <si>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</si>
  <si>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</si>
  <si>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</si>
  <si>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</si>
  <si>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</si>
  <si>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</si>
  <si>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</si>
  <si>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</si>
  <si>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</si>
  <si>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</si>
  <si>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</si>
  <si>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</si>
  <si>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</si>
  <si>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</si>
  <si>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</si>
  <si>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</si>
  <si>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</si>
  <si>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</si>
  <si>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</si>
  <si>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</si>
  <si>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</si>
  <si>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</si>
  <si>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</si>
  <si>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</si>
  <si>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</si>
  <si>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</si>
  <si>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</si>
  <si>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</si>
  <si>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</si>
  <si>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</si>
  <si>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</si>
  <si>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</si>
  <si>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</si>
  <si>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</si>
  <si>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</si>
  <si>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</si>
  <si>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</si>
  <si>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</si>
  <si>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</si>
  <si>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</si>
  <si>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</si>
  <si>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</si>
  <si>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</si>
  <si>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</si>
  <si>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</si>
  <si>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</si>
  <si>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</si>
  <si>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</si>
  <si>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</si>
  <si>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</si>
  <si>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</si>
  <si>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</si>
  <si>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</si>
  <si>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</si>
  <si>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</si>
  <si>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</si>
  <si>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</si>
  <si>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</si>
  <si>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</si>
  <si>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</si>
  <si>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</si>
  <si>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</si>
  <si>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</si>
  <si>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</si>
  <si>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</si>
  <si>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</si>
  <si>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</si>
  <si>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</si>
  <si>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</si>
  <si>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</si>
  <si>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</si>
  <si>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</si>
  <si>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</si>
  <si>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</si>
  <si>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</si>
  <si>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</si>
  <si>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</si>
  <si>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</si>
  <si>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</si>
  <si>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</si>
  <si>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</si>
  <si>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</si>
  <si>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</si>
  <si>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</si>
  <si>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</si>
  <si>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</si>
  <si>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</si>
  <si>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</si>
  <si>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</si>
  <si>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</si>
  <si>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</si>
  <si>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</si>
  <si>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</si>
  <si>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</si>
  <si>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</si>
  <si>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</si>
  <si>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</si>
  <si>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</si>
  <si>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</si>
  <si>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</si>
  <si>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</si>
  <si>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</si>
  <si>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</si>
  <si>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</si>
  <si>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</si>
  <si>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</si>
  <si>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</si>
  <si>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</si>
  <si>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</si>
  <si>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</si>
  <si>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</si>
  <si>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</si>
  <si>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</si>
  <si>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</si>
  <si>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</si>
  <si>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</si>
  <si>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</si>
  <si>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</si>
  <si>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</si>
  <si>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</si>
  <si>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</si>
  <si>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</si>
  <si>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</si>
  <si>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</si>
  <si>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</si>
  <si>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</si>
  <si>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</si>
  <si>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</si>
  <si>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</si>
  <si>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</si>
  <si>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</si>
  <si>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</si>
  <si>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</si>
  <si>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</si>
  <si>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</si>
  <si>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</si>
  <si>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</si>
  <si>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</si>
  <si>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</si>
  <si>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</si>
  <si>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</si>
  <si>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</si>
  <si>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</si>
  <si>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</si>
  <si>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</si>
  <si>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</si>
  <si>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</si>
  <si>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</si>
  <si>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</si>
  <si>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</si>
  <si>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</si>
  <si>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</si>
  <si>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</si>
  <si>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</si>
  <si>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</si>
  <si>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</si>
  <si>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</si>
  <si>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</si>
  <si>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</si>
  <si>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</si>
  <si>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</si>
  <si>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</si>
  <si>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</si>
  <si>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</si>
  <si>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</si>
  <si>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</si>
  <si>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</si>
  <si>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</si>
  <si>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</si>
  <si>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</si>
  <si>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</si>
  <si>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</si>
  <si>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</si>
  <si>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</si>
  <si>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</si>
  <si>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</si>
  <si>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</si>
  <si>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</si>
  <si>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</si>
  <si>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</si>
  <si>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</si>
  <si>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</si>
  <si>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</si>
  <si>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colombiana de la Colonia</t>
  </si>
  <si>
    <t>Luz amparo Rubiano</t>
  </si>
  <si>
    <t>Fotografía</t>
  </si>
  <si>
    <t>http://www.banrepcultural.org/blaavirtual/hemeroteca-digital-historica/papel-periodico-santafe</t>
  </si>
  <si>
    <t>LE_08_02_CO_REC310</t>
  </si>
  <si>
    <t>Periodismo y política: una combinación poderosa y peligrosa</t>
  </si>
  <si>
    <t>El periodismo en Colombia</t>
  </si>
  <si>
    <t>La libertad de expresión en Colombia</t>
  </si>
  <si>
    <t>Traducir: Investigación</t>
  </si>
  <si>
    <t>La escritura de la crónica y el testimonio documental ha seducido por igual a periodistas y novelistas.</t>
  </si>
  <si>
    <t>Las opciones de publicación para periodistas y escritores, se ha incrementado en la era digital, con espacios como los blogs.</t>
  </si>
  <si>
    <t>El derecho a la libertad de expresión está considerado como parte de los derechos humanos.</t>
  </si>
  <si>
    <t>Colombia registra uno de los índices más altos de muertes a periodistas en razón a su oficio.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</si>
</sst>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9</xdr:col>
      <xdr:colOff>571500</xdr:colOff>
      <xdr:row>9</xdr:row>
      <xdr:rowOff>42333</xdr:rowOff>
    </xdr:from>
    <xdr:to>
      <xdr:col>9</xdr:col>
      <xdr:colOff>1270000</xdr:colOff>
      <xdr:row>9</xdr:row>
      <xdr:rowOff>981593</xdr:rowOff>
    </xdr:to>
    <xdr:pic>
      <xdr:nvPicPr>
        <xdr:cNvPr id="5" name="4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371917" y="2190750"/>
          <a:ext cx="698500" cy="939260"/>
        </a:xfrm>
        <a:prstGeom prst="rect">
          <a:avLst/>
        </a:prstGeom>
      </xdr:spPr>
    </xdr:pic>
    <xdr:clientData/>
  </xdr:twoCellAnchor>
  <xdr:twoCellAnchor editAs="oneCell">
    <xdr:from>
      <xdr:col>9</xdr:col>
      <xdr:colOff>299663</xdr:colOff>
      <xdr:row>10</xdr:row>
      <xdr:rowOff>107023</xdr:rowOff>
    </xdr:from>
    <xdr:to>
      <xdr:col>9</xdr:col>
      <xdr:colOff>1334807</xdr:colOff>
      <xdr:row>10</xdr:row>
      <xdr:rowOff>827023</xdr:rowOff>
    </xdr:to>
    <xdr:pic>
      <xdr:nvPicPr>
        <xdr:cNvPr id="2" name="1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104242" y="3328399"/>
          <a:ext cx="1035144" cy="720000"/>
        </a:xfrm>
        <a:prstGeom prst="rect">
          <a:avLst/>
        </a:prstGeom>
      </xdr:spPr>
    </xdr:pic>
    <xdr:clientData/>
  </xdr:twoCellAnchor>
  <xdr:twoCellAnchor editAs="oneCell">
    <xdr:from>
      <xdr:col>9</xdr:col>
      <xdr:colOff>342472</xdr:colOff>
      <xdr:row>11</xdr:row>
      <xdr:rowOff>64213</xdr:rowOff>
    </xdr:from>
    <xdr:to>
      <xdr:col>9</xdr:col>
      <xdr:colOff>1354972</xdr:colOff>
      <xdr:row>11</xdr:row>
      <xdr:rowOff>784213</xdr:rowOff>
    </xdr:to>
    <xdr:pic>
      <xdr:nvPicPr>
        <xdr:cNvPr id="3" name="2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147051" y="4195280"/>
          <a:ext cx="1012500" cy="720000"/>
        </a:xfrm>
        <a:prstGeom prst="rect">
          <a:avLst/>
        </a:prstGeom>
      </xdr:spPr>
    </xdr:pic>
    <xdr:clientData/>
  </xdr:twoCellAnchor>
  <xdr:twoCellAnchor editAs="oneCell">
    <xdr:from>
      <xdr:col>9</xdr:col>
      <xdr:colOff>374578</xdr:colOff>
      <xdr:row>12</xdr:row>
      <xdr:rowOff>42809</xdr:rowOff>
    </xdr:from>
    <xdr:to>
      <xdr:col>9</xdr:col>
      <xdr:colOff>1390252</xdr:colOff>
      <xdr:row>12</xdr:row>
      <xdr:rowOff>762809</xdr:rowOff>
    </xdr:to>
    <xdr:pic>
      <xdr:nvPicPr>
        <xdr:cNvPr id="4" name="3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179157" y="4976545"/>
          <a:ext cx="1015674" cy="720000"/>
        </a:xfrm>
        <a:prstGeom prst="rect">
          <a:avLst/>
        </a:prstGeom>
      </xdr:spPr>
    </xdr:pic>
    <xdr:clientData/>
  </xdr:twoCellAnchor>
  <xdr:twoCellAnchor editAs="oneCell">
    <xdr:from>
      <xdr:col>9</xdr:col>
      <xdr:colOff>342472</xdr:colOff>
      <xdr:row>13</xdr:row>
      <xdr:rowOff>64213</xdr:rowOff>
    </xdr:from>
    <xdr:to>
      <xdr:col>9</xdr:col>
      <xdr:colOff>1452061</xdr:colOff>
      <xdr:row>13</xdr:row>
      <xdr:rowOff>784213</xdr:rowOff>
    </xdr:to>
    <xdr:pic>
      <xdr:nvPicPr>
        <xdr:cNvPr id="6" name="5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147051" y="5961151"/>
          <a:ext cx="1109589" cy="720000"/>
        </a:xfrm>
        <a:prstGeom prst="rect">
          <a:avLst/>
        </a:prstGeom>
      </xdr:spPr>
    </xdr:pic>
    <xdr:clientData/>
  </xdr:twoCellAnchor>
  <xdr:twoCellAnchor editAs="oneCell">
    <xdr:from>
      <xdr:col>9</xdr:col>
      <xdr:colOff>652838</xdr:colOff>
      <xdr:row>14</xdr:row>
      <xdr:rowOff>96321</xdr:rowOff>
    </xdr:from>
    <xdr:to>
      <xdr:col>9</xdr:col>
      <xdr:colOff>1060327</xdr:colOff>
      <xdr:row>14</xdr:row>
      <xdr:rowOff>816321</xdr:rowOff>
    </xdr:to>
    <xdr:pic>
      <xdr:nvPicPr>
        <xdr:cNvPr id="7" name="6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2457417" y="6849439"/>
          <a:ext cx="407489" cy="720000"/>
        </a:xfrm>
        <a:prstGeom prst="rect">
          <a:avLst/>
        </a:prstGeom>
      </xdr:spPr>
    </xdr:pic>
    <xdr:clientData/>
  </xdr:twoCellAnchor>
  <xdr:twoCellAnchor editAs="oneCell">
    <xdr:from>
      <xdr:col>9</xdr:col>
      <xdr:colOff>449495</xdr:colOff>
      <xdr:row>15</xdr:row>
      <xdr:rowOff>53511</xdr:rowOff>
    </xdr:from>
    <xdr:to>
      <xdr:col>9</xdr:col>
      <xdr:colOff>1273922</xdr:colOff>
      <xdr:row>15</xdr:row>
      <xdr:rowOff>773511</xdr:rowOff>
    </xdr:to>
    <xdr:pic>
      <xdr:nvPicPr>
        <xdr:cNvPr id="8" name="7 Imagen"/>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2254074" y="7652107"/>
          <a:ext cx="824427"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9" zoomScaleNormal="89" zoomScalePageLayoutView="140" workbookViewId="0">
      <pane ySplit="9" topLeftCell="A13" activePane="bottomLeft" state="frozen"/>
      <selection pane="bottomLeft" activeCell="K19" sqref="K19"/>
    </sheetView>
  </sheetViews>
  <sheetFormatPr baseColWidth="10" defaultColWidth="10.875" defaultRowHeight="13.5" x14ac:dyDescent="0.25"/>
  <cols>
    <col min="1" max="1" width="6.25" style="2" bestFit="1" customWidth="1"/>
    <col min="2" max="2" width="20.375" style="2" customWidth="1"/>
    <col min="3" max="3" width="18.375" style="2" customWidth="1"/>
    <col min="4" max="4" width="11.25" style="2" customWidth="1"/>
    <col min="5" max="5" width="11.5" style="2" customWidth="1"/>
    <col min="6" max="6" width="22.75" style="2" customWidth="1"/>
    <col min="7" max="7" width="20.5" style="2" customWidth="1"/>
    <col min="8" max="8" width="23.25" style="2" customWidth="1"/>
    <col min="9" max="9" width="20.5" style="2" customWidth="1"/>
    <col min="10" max="10" width="24.5" style="15" customWidth="1"/>
    <col min="11" max="11" width="31.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42235</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84" customHeight="1" x14ac:dyDescent="0.25">
      <c r="A10" s="12" t="str">
        <f>IF(OR(B10&lt;&gt;"",J10&lt;&gt;""),"IMG01","")</f>
        <v>IMG01</v>
      </c>
      <c r="B10" s="62" t="s">
        <v>190</v>
      </c>
      <c r="C10" s="20" t="str">
        <f t="shared" ref="C10:C41" si="0">IF(OR(B10&lt;&gt;"",J10&lt;&gt;""),IF($G$4="Recurso",CONCATENATE($G$4," ",$G$5),$G$4),"")</f>
        <v>Recurso F7</v>
      </c>
      <c r="D10" s="63" t="s">
        <v>189</v>
      </c>
      <c r="E10" s="63" t="s">
        <v>150</v>
      </c>
      <c r="F10" s="13" t="str">
        <f t="shared" ref="F10" ca="1" si="1">IF(OR(B10&lt;&gt;"",J10&lt;&gt;""),CONCATENATE($C$7,"_",$A10,IF($G$4="Cuaderno de Estudio","_small",CONCATENATE(IF(I10="","","n"),IF(LEFT($G$5,1)="F",".jpg",".png")))),"")</f>
        <v>LE_08_02_CO_REC310_IMG01.jpg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193</v>
      </c>
      <c r="O10" s="2" t="str">
        <f>'Definición técnica de imagenes'!A12</f>
        <v>M12D</v>
      </c>
    </row>
    <row r="11" spans="1:16" s="11" customFormat="1" ht="71.25" customHeight="1" x14ac:dyDescent="0.25">
      <c r="A11" s="12" t="str">
        <f t="shared" ref="A11:A18" si="3">IF(OR(B11&lt;&gt;"",J11&lt;&gt;""),CONCATENATE(LEFT(A10,3),IF(MID(A10,4,2)+1&lt;10,CONCATENATE("0",MID(A10,4,2)+1))),"")</f>
        <v>IMG02</v>
      </c>
      <c r="B11" s="62">
        <v>260931398</v>
      </c>
      <c r="C11" s="20" t="str">
        <f t="shared" si="0"/>
        <v>Recurso F7</v>
      </c>
      <c r="D11" s="63" t="s">
        <v>189</v>
      </c>
      <c r="E11" s="63" t="s">
        <v>150</v>
      </c>
      <c r="F11" s="13" t="str">
        <f t="shared" ref="F11:F74" ca="1" si="4">IF(OR(B11&lt;&gt;"",J11&lt;&gt;""),CONCATENATE($C$7,"_",$A11,IF($G$4="Cuaderno de Estudio","_small",CONCATENATE(IF(I11="","","n"),IF(LEFT($G$5,1)="F",".jpg",".png")))),"")</f>
        <v>LE_08_02_CO_REC310_IMG02.jpg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194</v>
      </c>
      <c r="O11" s="2" t="str">
        <f>'Definición técnica de imagenes'!A13</f>
        <v>M101</v>
      </c>
    </row>
    <row r="12" spans="1:16" s="11" customFormat="1" ht="63" customHeight="1" x14ac:dyDescent="0.25">
      <c r="A12" s="12" t="str">
        <f t="shared" si="3"/>
        <v>IMG03</v>
      </c>
      <c r="B12" s="62">
        <v>273763445</v>
      </c>
      <c r="C12" s="20" t="str">
        <f t="shared" si="0"/>
        <v>Recurso F7</v>
      </c>
      <c r="D12" s="63" t="s">
        <v>189</v>
      </c>
      <c r="E12" s="63" t="s">
        <v>155</v>
      </c>
      <c r="F12" s="13" t="str">
        <f t="shared" ca="1" si="4"/>
        <v>LE_08_02_CO_REC310_IMG03n.jpg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LE_08_02_CO_REC310_IMG03a.jpg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t="s">
        <v>192</v>
      </c>
      <c r="O12" s="2" t="str">
        <f>'Definición técnica de imagenes'!A18</f>
        <v>Diaporama F1</v>
      </c>
    </row>
    <row r="13" spans="1:16" s="11" customFormat="1" ht="75.75" customHeight="1" x14ac:dyDescent="0.25">
      <c r="A13" s="12" t="str">
        <f t="shared" si="3"/>
        <v>IMG04</v>
      </c>
      <c r="B13" s="62">
        <v>150431465</v>
      </c>
      <c r="C13" s="20" t="str">
        <f t="shared" si="0"/>
        <v>Recurso F7</v>
      </c>
      <c r="D13" s="63" t="s">
        <v>189</v>
      </c>
      <c r="E13" s="63" t="s">
        <v>155</v>
      </c>
      <c r="F13" s="13" t="str">
        <f t="shared" ca="1" si="4"/>
        <v>LE_08_02_CO_REC310_IMG04n.jpg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LE_08_02_CO_REC310_IMG04a.jpg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195</v>
      </c>
      <c r="K13" s="64" t="s">
        <v>196</v>
      </c>
      <c r="O13" s="2" t="str">
        <f>'Definición técnica de imagenes'!A19</f>
        <v>F4</v>
      </c>
    </row>
    <row r="14" spans="1:16" s="11" customFormat="1" ht="67.5" customHeight="1" x14ac:dyDescent="0.25">
      <c r="A14" s="12" t="str">
        <f t="shared" si="3"/>
        <v>IMG05</v>
      </c>
      <c r="B14" s="62">
        <v>291943763</v>
      </c>
      <c r="C14" s="20" t="str">
        <f t="shared" si="0"/>
        <v>Recurso F7</v>
      </c>
      <c r="D14" s="63" t="s">
        <v>189</v>
      </c>
      <c r="E14" s="63" t="s">
        <v>155</v>
      </c>
      <c r="F14" s="13" t="str">
        <f t="shared" ca="1" si="4"/>
        <v>LE_08_02_CO_REC310_IMG05n.jpg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LE_08_02_CO_REC310_IMG05a.jpg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197</v>
      </c>
      <c r="O14" s="2" t="str">
        <f>'Definición técnica de imagenes'!A22</f>
        <v>F6</v>
      </c>
    </row>
    <row r="15" spans="1:16" s="11" customFormat="1" ht="66.75" customHeight="1" x14ac:dyDescent="0.25">
      <c r="A15" s="12" t="str">
        <f t="shared" si="3"/>
        <v>IMG06</v>
      </c>
      <c r="B15" s="62">
        <v>74201581</v>
      </c>
      <c r="C15" s="20" t="str">
        <f t="shared" si="0"/>
        <v>Recurso F7</v>
      </c>
      <c r="D15" s="63" t="s">
        <v>189</v>
      </c>
      <c r="E15" s="63" t="s">
        <v>155</v>
      </c>
      <c r="F15" s="13" t="str">
        <f t="shared" ca="1" si="4"/>
        <v>LE_08_02_CO_REC310_IMG06n.jpg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LE_08_02_CO_REC310_IMG06a.jpg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t="s">
        <v>198</v>
      </c>
      <c r="O15" s="2" t="str">
        <f>'Definición técnica de imagenes'!A24</f>
        <v>F6B</v>
      </c>
    </row>
    <row r="16" spans="1:16" s="11" customFormat="1" ht="63" customHeight="1" x14ac:dyDescent="0.3">
      <c r="A16" s="12" t="str">
        <f t="shared" si="3"/>
        <v>IMG07</v>
      </c>
      <c r="B16" s="62">
        <v>242704603</v>
      </c>
      <c r="C16" s="20" t="str">
        <f t="shared" si="0"/>
        <v>Recurso F7</v>
      </c>
      <c r="D16" s="63" t="s">
        <v>189</v>
      </c>
      <c r="E16" s="63" t="s">
        <v>155</v>
      </c>
      <c r="F16" s="13" t="str">
        <f t="shared" ca="1" si="4"/>
        <v>LE_08_02_CO_REC310_IMG07n.jpg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LE_08_02_CO_REC310_IMG07a.jpg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t="s">
        <v>199</v>
      </c>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2015-09-07T14:16:39Z</dcterms:modified>
</cp:coreProperties>
</file>