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3_CO\SOLICITUDES GRAFICAS_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A10" i="1"/>
  <c r="A11" i="1"/>
  <c r="A12"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<sst xmlns="http://schemas.openxmlformats.org/spreadsheetml/2006/main" count="371" uniqueCount="192">
  <si>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</si>
  <si>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</si>
  <si>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</si>
  <si>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</si>
  <si>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</si>
  <si>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</si>
  <si>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</si>
  <si>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</si>
  <si>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</si>
  <si>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</si>
  <si>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</si>
  <si>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</si>
  <si>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</si>
  <si>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</si>
  <si>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</si>
  <si>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</si>
  <si>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</si>
  <si>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</si>
  <si>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</si>
  <si>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</si>
  <si>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</si>
  <si>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</si>
  <si>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</si>
  <si>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</si>
  <si>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</si>
  <si>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</si>
  <si>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</si>
  <si>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</si>
  <si>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</si>
  <si>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</si>
  <si>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</si>
  <si>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</si>
  <si>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</si>
  <si>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</si>
  <si>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</si>
  <si>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</si>
  <si>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</si>
  <si>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</si>
  <si>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</si>
  <si>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</si>
  <si>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</si>
  <si>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</si>
  <si>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</si>
  <si>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</si>
  <si>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</si>
  <si>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</si>
  <si>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</si>
  <si>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</si>
  <si>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</si>
  <si>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</si>
  <si>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</si>
  <si>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</si>
  <si>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</si>
  <si>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</si>
  <si>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</si>
  <si>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</si>
  <si>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</si>
  <si>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</si>
  <si>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</si>
  <si>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</si>
  <si>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</si>
  <si>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</si>
  <si>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</si>
  <si>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</si>
  <si>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</si>
  <si>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</si>
  <si>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</si>
  <si>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</si>
  <si>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</si>
  <si>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</si>
  <si>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</si>
  <si>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</si>
  <si>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</si>
  <si>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</si>
  <si>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</si>
  <si>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</si>
  <si>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</si>
  <si>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</si>
  <si>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</si>
  <si>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</si>
  <si>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</si>
  <si>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</si>
  <si>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</si>
  <si>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</si>
  <si>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</si>
  <si>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</si>
  <si>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</si>
  <si>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</si>
  <si>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</si>
  <si>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</si>
  <si>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</si>
  <si>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</si>
  <si>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</si>
  <si>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</si>
  <si>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</si>
  <si>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</si>
  <si>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</si>
  <si>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</si>
  <si>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</si>
  <si>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</si>
  <si>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</si>
  <si>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</si>
  <si>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</si>
  <si>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</si>
  <si>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</si>
  <si>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</si>
  <si>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</si>
  <si>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</si>
  <si>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</si>
  <si>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</si>
  <si>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</si>
  <si>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</si>
  <si>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</si>
  <si>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</si>
  <si>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</si>
  <si>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</si>
  <si>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</si>
  <si>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</si>
  <si>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</si>
  <si>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</si>
  <si>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</si>
  <si>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</si>
  <si>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</si>
  <si>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</si>
  <si>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</si>
  <si>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</si>
  <si>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</si>
  <si>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</si>
  <si>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</si>
  <si>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</si>
  <si>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</si>
  <si>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</si>
  <si>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</si>
  <si>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</si>
  <si>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</si>
  <si>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</si>
  <si>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</si>
  <si>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</si>
  <si>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</si>
  <si>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</si>
  <si>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</si>
  <si>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</si>
  <si>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</si>
  <si>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</si>
  <si>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</si>
  <si>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</si>
  <si>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</si>
  <si>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</si>
  <si>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</si>
  <si>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</si>
  <si>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</si>
  <si>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</si>
  <si>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</si>
  <si>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</si>
  <si>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</si>
  <si>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</si>
  <si>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</si>
  <si>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</si>
  <si>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</si>
  <si>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</si>
  <si>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</si>
  <si>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</si>
  <si>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</si>
  <si>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</si>
  <si>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</si>
  <si>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</si>
  <si>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</si>
  <si>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</si>
  <si>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</si>
  <si>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</si>
  <si>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</si>
  <si>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</si>
  <si>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</si>
  <si>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</si>
  <si>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</si>
  <si>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</si>
  <si>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</si>
  <si>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</si>
  <si>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</si>
  <si>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</si>
  <si>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</si>
  <si>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</si>
  <si>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</si>
  <si>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</si>
  <si>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</si>
  <si>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</si>
  <si>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</si>
  <si>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texto prescriptivo</t>
  </si>
  <si>
    <t>Luz Amparo Rubiano</t>
  </si>
  <si>
    <t>Fotografía</t>
  </si>
  <si>
    <t>http://hispanicasaber.planetasaber.com/encyclopedia/default.asp?idpack=9&amp;idpil=000OTL01&amp;ruta=Buscador</t>
  </si>
  <si>
    <t>LE_08_03_REC120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</si>
</sst>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804334</xdr:colOff>
      <xdr:row>9</xdr:row>
      <xdr:rowOff>84666</xdr:rowOff>
    </xdr:from>
    <xdr:to>
      <xdr:col>9</xdr:col>
      <xdr:colOff>1343434</xdr:colOff>
      <xdr:row>9</xdr:row>
      <xdr:rowOff>804666</xdr:rowOff>
    </xdr:to>
    <xdr:pic>
      <xdr:nvPicPr>
        <xdr:cNvPr id="3" name="2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889178" y="2239697"/>
          <a:ext cx="539100" cy="720000"/>
        </a:xfrm>
        <a:prstGeom prst="rect">
          <a:avLst/>
        </a:prstGeom>
      </xdr:spPr>
    </xdr:pic>
    <xdr:clientData/>
  </xdr:twoCellAnchor>
  <xdr:twoCellAnchor editAs="oneCell">
    <xdr:from>
      <xdr:col>9</xdr:col>
      <xdr:colOff>571500</xdr:colOff>
      <xdr:row>10</xdr:row>
      <xdr:rowOff>84666</xdr:rowOff>
    </xdr:from>
    <xdr:to>
      <xdr:col>9</xdr:col>
      <xdr:colOff>1584000</xdr:colOff>
      <xdr:row>10</xdr:row>
      <xdr:rowOff>804666</xdr:rowOff>
    </xdr:to>
    <xdr:pic>
      <xdr:nvPicPr>
        <xdr:cNvPr id="6" name="5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657667" y="3143249"/>
          <a:ext cx="1012500" cy="720000"/>
        </a:xfrm>
        <a:prstGeom prst="rect">
          <a:avLst/>
        </a:prstGeom>
      </xdr:spPr>
    </xdr:pic>
    <xdr:clientData/>
  </xdr:twoCellAnchor>
  <xdr:twoCellAnchor editAs="oneCell">
    <xdr:from>
      <xdr:col>9</xdr:col>
      <xdr:colOff>635000</xdr:colOff>
      <xdr:row>11</xdr:row>
      <xdr:rowOff>95250</xdr:rowOff>
    </xdr:from>
    <xdr:to>
      <xdr:col>9</xdr:col>
      <xdr:colOff>1530028</xdr:colOff>
      <xdr:row>11</xdr:row>
      <xdr:rowOff>815250</xdr:rowOff>
    </xdr:to>
    <xdr:pic>
      <xdr:nvPicPr>
        <xdr:cNvPr id="7" name="6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721167" y="3979333"/>
          <a:ext cx="895028"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5" style="2" customWidth="1"/>
    <col min="3" max="3" width="23.25" style="2" customWidth="1"/>
    <col min="4" max="4" width="13.75" style="2" customWidth="1"/>
    <col min="5" max="5" width="15.25" style="2" customWidth="1"/>
    <col min="6" max="7" width="20.5" style="2" customWidth="1"/>
    <col min="8" max="8" width="20.125" style="2" customWidth="1"/>
    <col min="9" max="9" width="20.5" style="2" customWidth="1"/>
    <col min="10" max="10" width="29.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42329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71.25" customHeight="1" x14ac:dyDescent="0.25">
      <c r="A10" s="12" t="str">
        <f>IF(OR(B10&lt;&gt;"",J10&lt;&gt;""),"IMG01","")</f>
        <v>IMG01</v>
      </c>
      <c r="B10" s="62" t="s">
        <v>190</v>
      </c>
      <c r="C10" s="20" t="str">
        <f t="shared" ref="C10:C41" si="0">IF(OR(B10&lt;&gt;"",J10&lt;&gt;""),IF($G$4="Recurso",CONCATENATE($G$4," ",$G$5),$G$4),"")</f>
        <v>Recurso F6B</v>
      </c>
      <c r="D10" s="63" t="s">
        <v>189</v>
      </c>
      <c r="E10" s="63" t="s">
        <v>155</v>
      </c>
      <c r="F10" s="13" t="str">
        <f t="shared" ref="F10" ca="1" si="1">IF(OR(B10&lt;&gt;"",J10&lt;&gt;""),CONCATENATE($C$7,"_",$A10,IF($G$4="Cuaderno de Estudio","_small",CONCATENATE(IF(I10="","","n"),IF(LEFT($G$5,1)="F",".jpg",".png")))),"")</f>
        <v>LE_08_03_REC120_IMG01n.jpg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LE_08_03_REC120_IMG01a.jpg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c r="K10" s="64"/>
      <c r="O10" s="2" t="str">
        <f>'Definición técnica de imagenes'!A12</f>
        <v>M12D</v>
      </c>
    </row>
    <row r="11" spans="1:16" s="11" customFormat="1" ht="65.25" customHeight="1" x14ac:dyDescent="0.25">
      <c r="A11" s="12" t="str">
        <f t="shared" ref="A11:A18" si="3">IF(OR(B11&lt;&gt;"",J11&lt;&gt;""),CONCATENATE(LEFT(A10,3),IF(MID(A10,4,2)+1&lt;10,CONCATENATE("0",MID(A10,4,2)+1))),"")</f>
        <v>IMG02</v>
      </c>
      <c r="B11" s="62">
        <v>261962333</v>
      </c>
      <c r="C11" s="20" t="str">
        <f t="shared" si="0"/>
        <v>Recurso F6B</v>
      </c>
      <c r="D11" s="63" t="s">
        <v>189</v>
      </c>
      <c r="E11" s="63" t="s">
        <v>155</v>
      </c>
      <c r="F11" s="13" t="str">
        <f t="shared" ref="F11:F74" ca="1" si="4">IF(OR(B11&lt;&gt;"",J11&lt;&gt;""),CONCATENATE($C$7,"_",$A11,IF($G$4="Cuaderno de Estudio","_small",CONCATENATE(IF(I11="","","n"),IF(LEFT($G$5,1)="F",".jpg",".png")))),"")</f>
        <v>LE_08_03_REC120_IMG02n.jpg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LE_08_03_REC120_IMG02a.jpg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5"/>
      <c r="O11" s="2" t="str">
        <f>'Definición técnica de imagenes'!A13</f>
        <v>M101</v>
      </c>
    </row>
    <row r="12" spans="1:16" s="11" customFormat="1" ht="66.75" customHeight="1" x14ac:dyDescent="0.25">
      <c r="A12" s="12" t="str">
        <f t="shared" si="3"/>
        <v>IMG03</v>
      </c>
      <c r="B12" s="62">
        <v>90588184</v>
      </c>
      <c r="C12" s="20" t="str">
        <f t="shared" si="0"/>
        <v>Recurso F6B</v>
      </c>
      <c r="D12" s="63" t="s">
        <v>189</v>
      </c>
      <c r="E12" s="63" t="s">
        <v>155</v>
      </c>
      <c r="F12" s="13" t="str">
        <f t="shared" ca="1" si="4"/>
        <v>LE_08_03_REC120_IMG03n.jpg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LE_08_03_REC120_IMG03a.jpg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2015-11-23T14:10:23Z</dcterms:modified>
</cp:coreProperties>
</file>