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780" windowHeight="13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6" i="1"/>
  <c r="A17" i="1"/>
  <c r="A18"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<sst xmlns="http://schemas.openxmlformats.org/spreadsheetml/2006/main" count="395" uniqueCount="202">
  <si>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</si>
  <si>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</si>
  <si>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</si>
  <si>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</si>
  <si>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</si>
  <si>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</si>
  <si>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</si>
  <si>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</si>
  <si>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</si>
  <si>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</si>
  <si>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</si>
  <si>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</si>
  <si>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</si>
  <si>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</si>
  <si>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</si>
  <si>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</si>
  <si>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</si>
  <si>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</si>
  <si>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</si>
  <si>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</si>
  <si>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</si>
  <si>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</si>
  <si>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</si>
  <si>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</si>
  <si>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</si>
  <si>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</si>
  <si>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</si>
  <si>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</si>
  <si>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</si>
  <si>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</si>
  <si>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</si>
  <si>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</si>
  <si>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</si>
  <si>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</si>
  <si>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</si>
  <si>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</si>
  <si>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</si>
  <si>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</si>
  <si>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</si>
  <si>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</si>
  <si>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</si>
  <si>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</si>
  <si>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</si>
  <si>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</si>
  <si>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</si>
  <si>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</si>
  <si>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</si>
  <si>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</si>
  <si>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</si>
  <si>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</si>
  <si>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</si>
  <si>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</si>
  <si>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</si>
  <si>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</si>
  <si>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</si>
  <si>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</si>
  <si>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</si>
  <si>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</si>
  <si>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</si>
  <si>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</si>
  <si>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</si>
  <si>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</si>
  <si>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</si>
  <si>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</si>
  <si>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</si>
  <si>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</si>
  <si>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</si>
  <si>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</si>
  <si>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</si>
  <si>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</si>
  <si>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</si>
  <si>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</si>
  <si>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</si>
  <si>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</si>
  <si>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</si>
  <si>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</si>
  <si>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</si>
  <si>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</si>
  <si>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</si>
  <si>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</si>
  <si>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</si>
  <si>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</si>
  <si>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</si>
  <si>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</si>
  <si>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</si>
  <si>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</si>
  <si>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</si>
  <si>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</si>
  <si>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</si>
  <si>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</si>
  <si>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</si>
  <si>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</si>
  <si>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</si>
  <si>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</si>
  <si>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</si>
  <si>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</si>
  <si>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</si>
  <si>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</si>
  <si>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</si>
  <si>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</si>
  <si>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</si>
  <si>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</si>
  <si>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</si>
  <si>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</si>
  <si>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</si>
  <si>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</si>
  <si>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</si>
  <si>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</si>
  <si>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</si>
  <si>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</si>
  <si>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</si>
  <si>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</si>
  <si>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</si>
  <si>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</si>
  <si>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</si>
  <si>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</si>
  <si>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</si>
  <si>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</si>
  <si>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</si>
  <si>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</si>
  <si>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</si>
  <si>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</si>
  <si>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</si>
  <si>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</si>
  <si>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</si>
  <si>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</si>
  <si>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</si>
  <si>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</si>
  <si>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</si>
  <si>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</si>
  <si>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</si>
  <si>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</si>
  <si>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</si>
  <si>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</si>
  <si>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</si>
  <si>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</si>
  <si>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</si>
  <si>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</si>
  <si>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</si>
  <si>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</si>
  <si>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</si>
  <si>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</si>
  <si>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</si>
  <si>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</si>
  <si>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</si>
  <si>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</si>
  <si>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</si>
  <si>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</si>
  <si>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</si>
  <si>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</si>
  <si>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</si>
  <si>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</si>
  <si>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</si>
  <si>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</si>
  <si>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</si>
  <si>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</si>
  <si>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</si>
  <si>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</si>
  <si>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</si>
  <si>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</si>
  <si>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</si>
  <si>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</si>
  <si>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</si>
  <si>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</si>
  <si>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</si>
  <si>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</si>
  <si>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</si>
  <si>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</si>
  <si>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</si>
  <si>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</si>
  <si>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</si>
  <si>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</si>
  <si>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</si>
  <si>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</si>
  <si>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</si>
  <si>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</si>
  <si>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</si>
  <si>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</si>
  <si>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</si>
  <si>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</si>
  <si>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</si>
  <si>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</si>
  <si>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</si>
  <si>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</si>
  <si>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</si>
  <si>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</si>
  <si>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</si>
  <si>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LE_07_04_REC1_70</t>
  </si>
  <si>
    <t>El género dramático</t>
  </si>
  <si>
    <t>Luis Felipe Pertuz</t>
  </si>
  <si>
    <t>Fotografía</t>
  </si>
  <si>
    <t>Marioneta mujer</t>
  </si>
  <si>
    <t>Danza fondo blanco</t>
  </si>
  <si>
    <t>Paloma</t>
  </si>
  <si>
    <t>Marioneta joven</t>
  </si>
  <si>
    <t>Varias marionetas</t>
  </si>
  <si>
    <t>Pareja</t>
  </si>
  <si>
    <t>Wayang</t>
  </si>
  <si>
    <t>Pareja fondo naranja</t>
  </si>
  <si>
    <t>Wayang Kulit</t>
  </si>
  <si>
    <t> 11103820</t>
  </si>
  <si>
    <t>Wayang fondo 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</si>
</sst>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22" sqref="J2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M5A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27535</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LE_07_04_REC1_70_IMG01n.png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LE_07_04_REC1_70_IMG01a.png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197</v>
      </c>
      <c r="K10" s="64"/>
      <c r="O10" s="2" t="str">
        <f>'Definición técnica de imagenes'!A12</f>
        <v>M12D</v>
      </c>
    </row>
    <row r="11" spans="1:16" s="11" customFormat="1" ht="14" customHeight="1">
      <c r="A11" s="12" t="str">
        <f t="shared" ref="A11:A18" si="3">IF(OR(B11&lt;&gt;"",J11&lt;&gt;""),CONCATENATE(LEFT(A10,3),IF(MID(A10,4,2)+1&lt;10,CONCATENATE("0",MID(A10,4,2)+1))),"")</f>
        <v>IMG02</v>
      </c>
      <c r="B11" s="62">
        <v>67831564</v>
      </c>
      <c r="C11" s="20" t="str">
        <f t="shared" si="0"/>
        <v>Recurso M5A</v>
      </c>
      <c r="D11" s="63" t="s">
        <v>190</v>
      </c>
      <c r="E11" s="63" t="s">
        <v>155</v>
      </c>
      <c r="F11" s="13" t="str">
        <f t="shared" ref="F11:F74" ca="1" si="4">IF(OR(B11&lt;&gt;"",J11&lt;&gt;""),CONCATENATE($C$7,"_",$A11,IF($G$4="Cuaderno de Estudio","_small",CONCATENATE(IF(I11="","","n"),IF(LEFT($G$5,1)="F",".jpg",".png")))),"")</f>
        <v>LE_07_04_REC1_70_IMG02n.png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LE_07_04_REC1_70_IMG02a.png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c r="A12" s="12" t="str">
        <f t="shared" si="3"/>
        <v>IMG03</v>
      </c>
      <c r="B12" s="62">
        <v>9465181</v>
      </c>
      <c r="C12" s="20" t="str">
        <f t="shared" si="0"/>
        <v>Recurso M5A</v>
      </c>
      <c r="D12" s="63" t="s">
        <v>190</v>
      </c>
      <c r="E12" s="63" t="s">
        <v>155</v>
      </c>
      <c r="F12" s="13" t="str">
        <f t="shared" ca="1" si="4"/>
        <v>LE_07_04_REC1_70_IMG03n.png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LE_07_04_REC1_70_IMG03a.png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c r="A13" s="12" t="str">
        <f t="shared" si="3"/>
        <v>IMG04</v>
      </c>
      <c r="B13" s="62">
        <v>277627889</v>
      </c>
      <c r="C13" s="20" t="str">
        <f t="shared" si="0"/>
        <v>Recurso M5A</v>
      </c>
      <c r="D13" s="63" t="s">
        <v>190</v>
      </c>
      <c r="E13" s="63" t="s">
        <v>155</v>
      </c>
      <c r="F13" s="13" t="str">
        <f t="shared" ca="1" si="4"/>
        <v>LE_07_04_REC1_70_IMG04n.png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LE_07_04_REC1_70_IMG04a.png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c r="A14" s="12" t="str">
        <f t="shared" si="3"/>
        <v>IMG05</v>
      </c>
      <c r="B14" s="62">
        <v>58088365</v>
      </c>
      <c r="C14" s="20" t="str">
        <f t="shared" si="0"/>
        <v>Recurso M5A</v>
      </c>
      <c r="D14" s="63" t="s">
        <v>190</v>
      </c>
      <c r="E14" s="63" t="s">
        <v>155</v>
      </c>
      <c r="F14" s="13" t="str">
        <f t="shared" ca="1" si="4"/>
        <v>LE_07_04_REC1_70_IMG05n.png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LE_07_04_REC1_70_IMG05a.png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c r="A15" s="12" t="str">
        <f t="shared" si="3"/>
        <v>IMG06</v>
      </c>
      <c r="B15" s="62">
        <v>234770062</v>
      </c>
      <c r="C15" s="20" t="str">
        <f t="shared" si="0"/>
        <v>Recurso M5A</v>
      </c>
      <c r="D15" s="63" t="s">
        <v>190</v>
      </c>
      <c r="E15" s="63" t="s">
        <v>155</v>
      </c>
      <c r="F15" s="13" t="str">
        <f t="shared" ca="1" si="4"/>
        <v>LE_07_04_REC1_70_IMG06n.png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LE_07_04_REC1_70_IMG06a.png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c r="A16" s="12" t="str">
        <f t="shared" si="3"/>
        <v>IMG07</v>
      </c>
      <c r="B16" s="62">
        <v>33691471</v>
      </c>
      <c r="C16" s="20" t="str">
        <f t="shared" si="0"/>
        <v>Recurso M5A</v>
      </c>
      <c r="D16" s="63" t="s">
        <v>190</v>
      </c>
      <c r="E16" s="63" t="s">
        <v>155</v>
      </c>
      <c r="F16" s="13" t="str">
        <f t="shared" ca="1" si="4"/>
        <v>LE_07_04_REC1_70_IMG07n.png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LE_07_04_REC1_70_IMG07a.png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ht="15" customHeight="1">
      <c r="A17" s="12" t="str">
        <f t="shared" si="3"/>
        <v>IMG08</v>
      </c>
      <c r="B17" s="62">
        <v>13141750</v>
      </c>
      <c r="C17" s="20" t="str">
        <f t="shared" si="0"/>
        <v>Recurso M5A</v>
      </c>
      <c r="D17" s="63" t="s">
        <v>190</v>
      </c>
      <c r="E17" s="63" t="s">
        <v>155</v>
      </c>
      <c r="F17" s="13" t="str">
        <f t="shared" ca="1" si="4"/>
        <v>LE_07_04_REC1_70_IMG08n.png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LE_07_04_REC1_70_IMG08a.png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c r="A18" s="12" t="str">
        <f t="shared" si="3"/>
        <v>IMG09</v>
      </c>
      <c r="B18" s="62">
        <v>54064468</v>
      </c>
      <c r="C18" s="20" t="str">
        <f t="shared" si="0"/>
        <v>Recurso M5A</v>
      </c>
      <c r="D18" s="63" t="s">
        <v>190</v>
      </c>
      <c r="E18" s="63" t="s">
        <v>155</v>
      </c>
      <c r="F18" s="13" t="str">
        <f t="shared" ca="1" si="4"/>
        <v>LE_07_04_REC1_70_IMG09n.png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LE_07_04_REC1_70_IMG09a.png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198</v>
      </c>
      <c r="K18" s="66"/>
      <c r="O18" s="2" t="str">
        <f>'Definición técnica de imagenes'!A30</f>
        <v>F8</v>
      </c>
    </row>
    <row r="19" spans="1:15" s="11" customFormat="1">
      <c r="A19" s="12" t="str">
        <f t="shared" ref="A19:A50" si="6">IF(OR(B19&lt;&gt;"",J19&lt;&gt;""),CONCATENATE(LEFT(A18,3),IF(MID(A18,4,2)+1&lt;10,CONCATENATE("0",MID(A18,4,2)+1),MID(A18,4,2)+1)),"")</f>
        <v>IMG10</v>
      </c>
      <c r="B19" s="62" t="s">
        <v>200</v>
      </c>
      <c r="C19" s="20" t="str">
        <f t="shared" si="0"/>
        <v>Recurso M5A</v>
      </c>
      <c r="D19" s="63" t="s">
        <v>190</v>
      </c>
      <c r="E19" s="63" t="s">
        <v>155</v>
      </c>
      <c r="F19" s="13" t="str">
        <f t="shared" ca="1" si="4"/>
        <v>LE_07_04_REC1_70_IMG10n.png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LE_07_04_REC1_70_IMG10a.png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2015-12-30T21:39:26Z</dcterms:modified>
</cp:coreProperties>
</file>