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260" windowHeight="11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A26" i="1"/>
  <c r="A27" i="1"/>
  <c r="F27" i="1"/>
  <c r="G27" i="1"/>
  <c r="H27" i="1"/>
  <c r="F26" i="1"/>
  <c r="G26" i="1"/>
  <c r="H26" i="1"/>
  <c r="A25" i="1"/>
  <c r="F25" i="1"/>
  <c r="G25" i="1"/>
  <c r="H25" i="1"/>
  <c r="A22" i="1"/>
  <c r="A23" i="1"/>
  <c r="A24" i="1"/>
  <c r="F24" i="1"/>
  <c r="G24" i="1"/>
  <c r="H24" i="1"/>
  <c r="F23" i="1"/>
  <c r="G23" i="1"/>
  <c r="H23" i="1"/>
  <c r="F22" i="1"/>
  <c r="G22" i="1"/>
  <c r="H22" i="1"/>
  <c r="A21" i="1"/>
  <c r="F21" i="1"/>
  <c r="G21" i="1"/>
  <c r="H21" i="1"/>
  <c r="A20" i="1"/>
  <c r="F20" i="1"/>
  <c r="G20" i="1"/>
  <c r="H20" i="1"/>
  <c r="A19" i="1"/>
  <c r="F19" i="1"/>
  <c r="G19" i="1"/>
  <c r="H19" i="1"/>
  <c r="A18" i="1"/>
  <c r="F18" i="1"/>
  <c r="G18" i="1"/>
  <c r="H18" i="1"/>
  <c r="A16" i="1"/>
  <c r="A17" i="1"/>
  <c r="F17" i="1"/>
  <c r="G17" i="1"/>
  <c r="H17" i="1"/>
  <c r="F16" i="1"/>
  <c r="G16" i="1"/>
  <c r="H16" i="1"/>
  <c r="A15"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<sst xmlns="http://schemas.openxmlformats.org/spreadsheetml/2006/main" count="418" uniqueCount="203">
  <si>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</si>
  <si>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</si>
  <si>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</si>
  <si>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</si>
  <si>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</si>
  <si>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</si>
  <si>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</si>
  <si>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</si>
  <si>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</si>
  <si>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</si>
  <si>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</si>
  <si>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</si>
  <si>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</si>
  <si>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</si>
  <si>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</si>
  <si>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</si>
  <si>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</si>
  <si>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</si>
  <si>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</si>
  <si>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</si>
  <si>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</si>
  <si>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</si>
  <si>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</si>
  <si>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</si>
  <si>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</si>
  <si>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</si>
  <si>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</si>
  <si>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</si>
  <si>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</si>
  <si>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</si>
  <si>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</si>
  <si>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</si>
  <si>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</si>
  <si>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</si>
  <si>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</si>
  <si>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</si>
  <si>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</si>
  <si>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</si>
  <si>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</si>
  <si>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</si>
  <si>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</si>
  <si>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</si>
  <si>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</si>
  <si>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</si>
  <si>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</si>
  <si>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</si>
  <si>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</si>
  <si>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</si>
  <si>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</si>
  <si>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</si>
  <si>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</si>
  <si>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</si>
  <si>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</si>
  <si>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</si>
  <si>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</si>
  <si>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</si>
  <si>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</si>
  <si>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</si>
  <si>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</si>
  <si>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</si>
  <si>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</si>
  <si>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</si>
  <si>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</si>
  <si>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</si>
  <si>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</si>
  <si>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</si>
  <si>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</si>
  <si>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</si>
  <si>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</si>
  <si>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</si>
  <si>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</si>
  <si>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</si>
  <si>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</si>
  <si>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</si>
  <si>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</si>
  <si>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</si>
  <si>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</si>
  <si>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</si>
  <si>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</si>
  <si>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</si>
  <si>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</si>
  <si>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</si>
  <si>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</si>
  <si>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</si>
  <si>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</si>
  <si>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</si>
  <si>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</si>
  <si>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</si>
  <si>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</si>
  <si>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</si>
  <si>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</si>
  <si>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</si>
  <si>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</si>
  <si>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</si>
  <si>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</si>
  <si>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</si>
  <si>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</si>
  <si>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</si>
  <si>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</si>
  <si>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</si>
  <si>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</si>
  <si>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</si>
  <si>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</si>
  <si>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</si>
  <si>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</si>
  <si>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</si>
  <si>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</si>
  <si>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</si>
  <si>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</si>
  <si>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</si>
  <si>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</si>
  <si>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</si>
  <si>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</si>
  <si>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</si>
  <si>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</si>
  <si>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</si>
  <si>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</si>
  <si>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</si>
  <si>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</si>
  <si>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</si>
  <si>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</si>
  <si>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</si>
  <si>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</si>
  <si>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</si>
  <si>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</si>
  <si>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</si>
  <si>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</si>
  <si>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</si>
  <si>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</si>
  <si>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</si>
  <si>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</si>
  <si>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</si>
  <si>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</si>
  <si>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</si>
  <si>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</si>
  <si>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</si>
  <si>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</si>
  <si>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</si>
  <si>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</si>
  <si>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</si>
  <si>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</si>
  <si>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</si>
  <si>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</si>
  <si>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</si>
  <si>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</si>
  <si>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</si>
  <si>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</si>
  <si>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</si>
  <si>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</si>
  <si>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</si>
  <si>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</si>
  <si>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</si>
  <si>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</si>
  <si>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</si>
  <si>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</si>
  <si>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</si>
  <si>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</si>
  <si>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</si>
  <si>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</si>
  <si>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</si>
  <si>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</si>
  <si>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</si>
  <si>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</si>
  <si>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</si>
  <si>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</si>
  <si>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</si>
  <si>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</si>
  <si>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</si>
  <si>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</si>
  <si>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</si>
  <si>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</si>
  <si>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</si>
  <si>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</si>
  <si>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</si>
  <si>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</si>
  <si>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</si>
  <si>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</si>
  <si>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</si>
  <si>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</si>
  <si>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</si>
  <si>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</si>
  <si>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</si>
  <si>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</si>
  <si>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</si>
  <si>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</si>
  <si>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</si>
  <si>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</si>
  <si>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</si>
  <si>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Callado</t>
  </si>
  <si>
    <t>Anciano</t>
  </si>
  <si>
    <t>Corte</t>
  </si>
  <si>
    <t>El género dramático</t>
  </si>
  <si>
    <t>Luis Felipe Pertuz</t>
  </si>
  <si>
    <t>LE_07_04_REC210</t>
  </si>
  <si>
    <t>Sección femenina</t>
  </si>
  <si>
    <t>Caldo</t>
  </si>
  <si>
    <t>Cálido</t>
  </si>
  <si>
    <t>Deportista</t>
  </si>
  <si>
    <t>Mujer de rosado</t>
  </si>
  <si>
    <t>Suecos</t>
  </si>
  <si>
    <t>Zuecos</t>
  </si>
  <si>
    <t>Carnet</t>
  </si>
  <si>
    <t>Carne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</si>
</sst>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6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1" zoomScale="120" zoomScaleNormal="120" zoomScalePageLayoutView="120" workbookViewId="0">
      <pane ySplit="9" topLeftCell="A19" activePane="bottomLeft" state="frozen"/>
      <selection pane="bottomLeft" activeCell="D28" sqref="D2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192</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227930401</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LE_07_04_REC210_IMG01.jpg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188</v>
      </c>
      <c r="K10" s="64"/>
      <c r="O10" s="2" t="str">
        <f>'Definición técnica de imagenes'!A12</f>
        <v>M12D</v>
      </c>
    </row>
    <row r="11" spans="1:16" s="11" customFormat="1" ht="14" customHeight="1">
      <c r="A11" s="12" t="str">
        <f t="shared" ref="A11:A18" si="3">IF(OR(B11&lt;&gt;"",J11&lt;&gt;""),CONCATENATE(LEFT(A10,3),IF(MID(A10,4,2)+1&lt;10,CONCATENATE("0",MID(A10,4,2)+1))),"")</f>
        <v>IMG02</v>
      </c>
      <c r="B11" s="62">
        <v>227930401</v>
      </c>
      <c r="C11" s="20" t="str">
        <f t="shared" si="0"/>
        <v>Recurso F6</v>
      </c>
      <c r="D11" s="63" t="s">
        <v>187</v>
      </c>
      <c r="E11" s="63" t="s">
        <v>155</v>
      </c>
      <c r="F11" s="13" t="str">
        <f t="shared" ref="F11:F74" ca="1" si="4">IF(OR(B11&lt;&gt;"",J11&lt;&gt;""),CONCATENATE($C$7,"_",$A11,IF($G$4="Cuaderno de Estudio","_small",CONCATENATE(IF(I11="","","n"),IF(LEFT($G$5,1)="F",".jpg",".png")))),"")</f>
        <v>LE_07_04_REC210_IMG02n.jpg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LE_07_04_REC210_IMG02a.jpg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188</v>
      </c>
      <c r="K11" s="65"/>
      <c r="O11" s="2" t="str">
        <f>'Definición técnica de imagenes'!A13</f>
        <v>M101</v>
      </c>
    </row>
    <row r="12" spans="1:16" s="11" customFormat="1">
      <c r="A12" s="12" t="str">
        <f t="shared" si="3"/>
        <v>IMG03</v>
      </c>
      <c r="B12" s="109">
        <v>302908310</v>
      </c>
      <c r="C12" s="20" t="str">
        <f t="shared" si="0"/>
        <v>Recurso F6</v>
      </c>
      <c r="D12" s="63" t="s">
        <v>187</v>
      </c>
      <c r="E12" s="63" t="s">
        <v>155</v>
      </c>
      <c r="F12" s="13" t="str">
        <f t="shared" ca="1" si="4"/>
        <v>LE_07_04_REC210_IMG03n.jpg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LE_07_04_REC210_IMG03a.jpg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189</v>
      </c>
      <c r="K12" s="64"/>
      <c r="O12" s="2" t="str">
        <f>'Definición técnica de imagenes'!A18</f>
        <v>Diaporama F1</v>
      </c>
    </row>
    <row r="13" spans="1:16" s="11" customFormat="1" ht="15" customHeight="1">
      <c r="A13" s="12" t="str">
        <f t="shared" si="3"/>
        <v>IMG04</v>
      </c>
      <c r="B13" s="62">
        <v>158684384</v>
      </c>
      <c r="C13" s="20" t="str">
        <f t="shared" si="0"/>
        <v>Recurso F6</v>
      </c>
      <c r="D13" s="63" t="s">
        <v>187</v>
      </c>
      <c r="E13" s="63" t="s">
        <v>150</v>
      </c>
      <c r="F13" s="13" t="str">
        <f t="shared" ca="1" si="4"/>
        <v>LE_07_04_REC210_IMG04.jpg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190</v>
      </c>
      <c r="K13" s="64"/>
      <c r="O13" s="2" t="str">
        <f>'Definición técnica de imagenes'!A19</f>
        <v>F4</v>
      </c>
    </row>
    <row r="14" spans="1:16" s="11" customFormat="1">
      <c r="A14" s="12" t="str">
        <f t="shared" si="3"/>
        <v>IMG05</v>
      </c>
      <c r="B14" s="62">
        <v>158684384</v>
      </c>
      <c r="C14" s="20" t="str">
        <f t="shared" si="0"/>
        <v>Recurso F6</v>
      </c>
      <c r="D14" s="63" t="s">
        <v>187</v>
      </c>
      <c r="E14" s="63" t="s">
        <v>155</v>
      </c>
      <c r="F14" s="13" t="str">
        <f t="shared" ca="1" si="4"/>
        <v>LE_07_04_REC210_IMG05n.jpg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LE_07_04_REC210_IMG05a.jpg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190</v>
      </c>
      <c r="K14" s="64"/>
      <c r="O14" s="2" t="str">
        <f>'Definición técnica de imagenes'!A22</f>
        <v>F6</v>
      </c>
    </row>
    <row r="15" spans="1:16" s="11" customFormat="1" ht="15" customHeight="1">
      <c r="A15" s="12" t="str">
        <f t="shared" si="3"/>
        <v>IMG06</v>
      </c>
      <c r="B15" s="62">
        <v>159586898</v>
      </c>
      <c r="C15" s="20" t="str">
        <f t="shared" si="0"/>
        <v>Recurso F6</v>
      </c>
      <c r="D15" s="63" t="s">
        <v>187</v>
      </c>
      <c r="E15" s="63" t="s">
        <v>155</v>
      </c>
      <c r="F15" s="13" t="str">
        <f t="shared" ca="1" si="4"/>
        <v>LE_07_04_REC210_IMG06n.jpg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LE_07_04_REC210_IMG06a.jpg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c r="O15" s="2" t="str">
        <f>'Definición técnica de imagenes'!A24</f>
        <v>F6B</v>
      </c>
    </row>
    <row r="16" spans="1:16" s="11" customFormat="1">
      <c r="A16" s="12" t="str">
        <f t="shared" si="3"/>
        <v>IMG07</v>
      </c>
      <c r="B16" s="62">
        <v>253296589</v>
      </c>
      <c r="C16" s="20" t="str">
        <f t="shared" si="0"/>
        <v>Recurso F6</v>
      </c>
      <c r="D16" s="63" t="s">
        <v>187</v>
      </c>
      <c r="E16" s="63" t="s">
        <v>150</v>
      </c>
      <c r="F16" s="13" t="str">
        <f t="shared" ca="1" si="4"/>
        <v>LE_07_04_REC210_IMG07.jpg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195</v>
      </c>
      <c r="K16" s="68"/>
      <c r="O16" s="2" t="str">
        <f>'Definición técnica de imagenes'!A25</f>
        <v>F7</v>
      </c>
    </row>
    <row r="17" spans="1:15" s="11" customFormat="1" ht="15" customHeight="1">
      <c r="A17" s="12" t="str">
        <f t="shared" si="3"/>
        <v>IMG08</v>
      </c>
      <c r="B17" s="62">
        <v>299970350</v>
      </c>
      <c r="C17" s="20" t="str">
        <f t="shared" si="0"/>
        <v>Recurso F6</v>
      </c>
      <c r="D17" s="63" t="s">
        <v>187</v>
      </c>
      <c r="E17" s="63" t="s">
        <v>155</v>
      </c>
      <c r="F17" s="13" t="str">
        <f t="shared" ca="1" si="4"/>
        <v>LE_07_04_REC210_IMG08n.jpg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LE_07_04_REC210_IMG08a.jpg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6"/>
      <c r="O17" s="2" t="str">
        <f>'Definición técnica de imagenes'!A27</f>
        <v>F7B</v>
      </c>
    </row>
    <row r="18" spans="1:15" s="11" customFormat="1">
      <c r="A18" s="12" t="str">
        <f t="shared" si="3"/>
        <v>IMG09</v>
      </c>
      <c r="B18" s="62">
        <v>253296589</v>
      </c>
      <c r="C18" s="20" t="str">
        <f t="shared" si="0"/>
        <v>Recurso F6</v>
      </c>
      <c r="D18" s="63" t="s">
        <v>187</v>
      </c>
      <c r="E18" s="63" t="s">
        <v>155</v>
      </c>
      <c r="F18" s="13" t="str">
        <f t="shared" ca="1" si="4"/>
        <v>LE_07_04_REC210_IMG09n.jpg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LE_07_04_REC210_IMG09a.jpg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195</v>
      </c>
      <c r="K18" s="66"/>
      <c r="O18" s="2" t="str">
        <f>'Definición técnica de imagenes'!A30</f>
        <v>F8</v>
      </c>
    </row>
    <row r="19" spans="1:15" s="11" customFormat="1" ht="15" customHeight="1">
      <c r="A19" s="12" t="str">
        <f t="shared" ref="A19:A50" si="6">IF(OR(B19&lt;&gt;"",J19&lt;&gt;""),CONCATENATE(LEFT(A18,3),IF(MID(A18,4,2)+1&lt;10,CONCATENATE("0",MID(A18,4,2)+1),MID(A18,4,2)+1)),"")</f>
        <v>IMG10</v>
      </c>
      <c r="B19" s="62">
        <v>180831107</v>
      </c>
      <c r="C19" s="20" t="str">
        <f t="shared" si="0"/>
        <v>Recurso F6</v>
      </c>
      <c r="D19" s="63" t="s">
        <v>187</v>
      </c>
      <c r="E19" s="63" t="s">
        <v>150</v>
      </c>
      <c r="F19" s="13" t="str">
        <f t="shared" ca="1" si="4"/>
        <v>LE_07_04_REC210_IMG10.jpg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197</v>
      </c>
      <c r="K19" s="68"/>
      <c r="O19" s="2" t="str">
        <f>'Definición técnica de imagenes'!A31</f>
        <v>F10</v>
      </c>
    </row>
    <row r="20" spans="1:15" s="11" customFormat="1">
      <c r="A20" s="12" t="str">
        <f t="shared" si="6"/>
        <v>IMG11</v>
      </c>
      <c r="B20" s="62">
        <v>180831107</v>
      </c>
      <c r="C20" s="20" t="str">
        <f t="shared" si="0"/>
        <v>Recurso F6</v>
      </c>
      <c r="D20" s="63" t="s">
        <v>187</v>
      </c>
      <c r="E20" s="63" t="s">
        <v>155</v>
      </c>
      <c r="F20" s="13" t="str">
        <f t="shared" ca="1" si="4"/>
        <v>LE_07_04_REC210_IMG11n.jpg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LE_07_04_REC210_IMG11a.jpg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197</v>
      </c>
      <c r="K20" s="66"/>
      <c r="O20" s="2" t="str">
        <f>'Definición técnica de imagenes'!A32</f>
        <v>F10B</v>
      </c>
    </row>
    <row r="21" spans="1:15" s="11" customFormat="1" ht="15" customHeight="1">
      <c r="A21" s="12" t="str">
        <f t="shared" si="6"/>
        <v>IMG12</v>
      </c>
      <c r="B21" s="62">
        <v>344720807</v>
      </c>
      <c r="C21" s="20" t="str">
        <f t="shared" si="0"/>
        <v>Recurso F6</v>
      </c>
      <c r="D21" s="63" t="s">
        <v>187</v>
      </c>
      <c r="E21" s="63" t="s">
        <v>155</v>
      </c>
      <c r="F21" s="13" t="str">
        <f t="shared" ca="1" si="4"/>
        <v>LE_07_04_REC210_IMG12n.jpg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LE_07_04_REC210_IMG12a.jpg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198</v>
      </c>
      <c r="K21" s="66"/>
      <c r="O21" s="2" t="str">
        <f>'Definición técnica de imagenes'!A33</f>
        <v>F11</v>
      </c>
    </row>
    <row r="22" spans="1:15" s="11" customFormat="1">
      <c r="A22" s="12" t="str">
        <f t="shared" si="6"/>
        <v>IMG13</v>
      </c>
      <c r="B22" s="62">
        <v>279562727</v>
      </c>
      <c r="C22" s="20" t="str">
        <f t="shared" si="0"/>
        <v>Recurso F6</v>
      </c>
      <c r="D22" s="63" t="s">
        <v>187</v>
      </c>
      <c r="E22" s="63" t="s">
        <v>150</v>
      </c>
      <c r="F22" s="13" t="str">
        <f t="shared" ca="1" si="4"/>
        <v>LE_07_04_REC210_IMG13.jpg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199</v>
      </c>
      <c r="K22" s="69"/>
      <c r="O22" s="2" t="str">
        <f>'Definición técnica de imagenes'!A34</f>
        <v>F12</v>
      </c>
    </row>
    <row r="23" spans="1:15" s="11" customFormat="1" ht="15" customHeight="1">
      <c r="A23" s="12" t="str">
        <f t="shared" si="6"/>
        <v>IMG14</v>
      </c>
      <c r="B23" s="62">
        <v>279562727</v>
      </c>
      <c r="C23" s="20" t="str">
        <f t="shared" si="0"/>
        <v>Recurso F6</v>
      </c>
      <c r="D23" s="63" t="s">
        <v>187</v>
      </c>
      <c r="E23" s="63" t="s">
        <v>155</v>
      </c>
      <c r="F23" s="13" t="str">
        <f t="shared" ca="1" si="4"/>
        <v>LE_07_04_REC210_IMG14n.jpg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LE_07_04_REC210_IMG14a.jpg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199</v>
      </c>
      <c r="K23" s="64"/>
      <c r="O23" s="2" t="str">
        <f>'Definición técnica de imagenes'!A35</f>
        <v>F13</v>
      </c>
    </row>
    <row r="24" spans="1:15" s="11" customFormat="1">
      <c r="A24" s="12" t="str">
        <f t="shared" si="6"/>
        <v>IMG15</v>
      </c>
      <c r="B24" s="62">
        <v>312122204</v>
      </c>
      <c r="C24" s="20" t="str">
        <f t="shared" si="0"/>
        <v>Recurso F6</v>
      </c>
      <c r="D24" s="63" t="s">
        <v>187</v>
      </c>
      <c r="E24" s="63" t="s">
        <v>155</v>
      </c>
      <c r="F24" s="13" t="str">
        <f t="shared" ca="1" si="4"/>
        <v>LE_07_04_REC210_IMG15n.jpg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LE_07_04_REC210_IMG15a.jpg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200</v>
      </c>
      <c r="K24" s="65"/>
      <c r="O24" s="2" t="str">
        <f>'Definición técnica de imagenes'!A37</f>
        <v>F13B</v>
      </c>
    </row>
    <row r="25" spans="1:15" s="11" customFormat="1" ht="15" customHeight="1">
      <c r="A25" s="12" t="str">
        <f t="shared" si="6"/>
        <v>IMG16</v>
      </c>
      <c r="B25" s="62">
        <v>6349264</v>
      </c>
      <c r="C25" s="20" t="str">
        <f t="shared" si="0"/>
        <v>Recurso F6</v>
      </c>
      <c r="D25" s="63" t="s">
        <v>187</v>
      </c>
      <c r="E25" s="63" t="s">
        <v>155</v>
      </c>
      <c r="F25" s="13" t="str">
        <f t="shared" ca="1" si="4"/>
        <v>LE_07_04_REC210_IMG16n.jpg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LE_07_04_REC210_IMG16a.jpg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201</v>
      </c>
      <c r="K25" s="64"/>
    </row>
    <row r="26" spans="1:15" s="11" customFormat="1">
      <c r="A26" s="12" t="str">
        <f t="shared" si="6"/>
        <v>IMG17</v>
      </c>
      <c r="B26" s="62">
        <v>172778597</v>
      </c>
      <c r="C26" s="20" t="str">
        <f t="shared" si="0"/>
        <v>Recurso F6</v>
      </c>
      <c r="D26" s="63" t="s">
        <v>187</v>
      </c>
      <c r="E26" s="63" t="s">
        <v>150</v>
      </c>
      <c r="F26" s="13" t="str">
        <f t="shared" ca="1" si="4"/>
        <v>LE_07_04_REC210_IMG17.jpg</v>
      </c>
      <c r="G26" s="13" t="str">
        <f ca="1">IF($F26&lt;&gt;"",IF($G$4="Recurso",VLOOKUP($E26,OFFSET('Definición técnica de imagenes'!$A$1,MATCH($G$5,'Definición técnica de imagenes'!$A$1:$A$104,0)-1,1,COUNTIF('Definición técnica de imagenes'!$A$3:$A$102,$G$5),5),5,FALSE),'Definición técnica de imagenes'!$F$16),"")</f>
        <v>350 x 230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202</v>
      </c>
      <c r="K26" s="64"/>
    </row>
    <row r="27" spans="1:15" s="11" customFormat="1">
      <c r="A27" s="12" t="str">
        <f t="shared" si="6"/>
        <v>IMG18</v>
      </c>
      <c r="B27" s="62">
        <v>172778597</v>
      </c>
      <c r="C27" s="20" t="str">
        <f t="shared" si="0"/>
        <v>Recurso F6</v>
      </c>
      <c r="D27" s="63" t="s">
        <v>187</v>
      </c>
      <c r="E27" s="63" t="s">
        <v>155</v>
      </c>
      <c r="F27" s="13" t="str">
        <f t="shared" ca="1" si="4"/>
        <v>LE_07_04_REC210_IMG18n.jpg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LE_07_04_REC210_IMG18a.jpg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3" t="s">
        <v>202</v>
      </c>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2016-01-02T19:19:02Z</dcterms:modified>
</cp:coreProperties>
</file>