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D:\AULA PLANETA\PROCESO JUNIO 2015\GRADO OCTAVO\LE_08_02_CO\PROCESO OCTUBRE NUEVO\SOLICITUDES_GRAFICAS_02\"/>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0385" windowHeight="765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F21" i="1"/>
  <c r="G21" i="1"/>
  <c r="H21" i="1"/>
  <c r="A10" i="1"/>
  <c r="A11" i="1"/>
  <c r="A12" i="1"/>
  <c r="A13" i="1"/>
  <c r="A14" i="1"/>
  <c r="A15" i="1"/>
  <c r="A16" i="1"/>
  <c r="A17" i="1"/>
  <c r="A18" i="1"/>
  <c r="A19" i="1"/>
  <c r="A20" i="1"/>
  <c r="F20" i="1"/>
  <c r="G20" i="1"/>
  <c r="H20" i="1"/>
  <c r="F19" i="1"/>
  <c r="G19" i="1"/>
  <c r="H19" i="1"/>
  <c r="F18" i="1"/>
  <c r="G18" i="1"/>
  <c r="H18" i="1"/>
  <c r="F17" i="1"/>
  <c r="G17" i="1"/>
  <c r="H17" i="1"/>
  <c r="F16" i="1"/>
  <c r="G16" i="1"/>
  <c r="H16" i="1"/>
  <c r="F15" i="1"/>
  <c r="G15" i="1"/>
  <c r="H15" i="1"/>
  <c r="F14" i="1"/>
  <c r="G14" i="1"/>
  <c r="H14" i="1"/>
  <c r="F13" i="1"/>
  <c r="G13" i="1"/>
  <c r="H13" i="1"/>
  <c r="F12" i="1"/>
  <c r="G12" i="1"/>
  <c r="H12" i="1"/>
  <c r="F11" i="1"/>
  <c r="G11" i="1"/>
  <c r="H11" i="1"/>
  <c r="K45" i="2"/>
  <c r="J21" i="2"/>
  <c r="I21" i="2"/>
  <c r="H21" i="2"/>
  <c r="D17" i="2"/>
  <c r="D18" i="2"/>
  <c r="D5" i="2"/>
  <c r="D7"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M8" i="1"/>
  <c r="M7" i="1"/>
  <c r="M6" i="1"/>
  <c r="M5" i="1"/>
  <c r="F5" i="1"/>
  <c r="M4" i="1"/>
  <c r="M3" i="1"/>
  <c r="M2" i="1"/>
  <c r="M1" i="1"/>
  <c r="E9" i="1"/>
  <c r="H10" i="1"/>
  <c r="F10" i="1"/>
  <c r="G1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<sst xmlns="http://schemas.openxmlformats.org/spreadsheetml/2006/main" count="406" uniqueCount="211">
  <si>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</si>
  <si>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</si>
  <si>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</si>
  <si>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</si>
  <si>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</si>
  <si>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</si>
  <si>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</si>
  <si>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</si>
  <si>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</si>
  <si>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</si>
  <si>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</si>
  <si>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</si>
  <si>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</si>
  <si>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</si>
  <si>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</si>
  <si>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</si>
  <si>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</si>
  <si>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</si>
  <si>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</si>
  <si>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</si>
  <si>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</si>
  <si>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</si>
  <si>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</si>
  <si>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</si>
  <si>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</si>
  <si>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</si>
  <si>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</si>
  <si>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</si>
  <si>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</si>
  <si>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</si>
  <si>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</si>
  <si>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</si>
  <si>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</si>
  <si>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</si>
  <si>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</si>
  <si>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</si>
  <si>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</si>
  <si>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</si>
  <si>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</si>
  <si>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</si>
  <si>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</si>
  <si>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</si>
  <si>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</si>
  <si>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</si>
  <si>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</si>
  <si>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</si>
  <si>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</si>
  <si>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</si>
  <si>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</si>
  <si>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</si>
  <si>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</si>
  <si>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</si>
  <si>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</si>
  <si>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</si>
  <si>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</si>
  <si>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</si>
  <si>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</si>
  <si>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</si>
  <si>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</si>
  <si>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</si>
  <si>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</si>
  <si>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</si>
  <si>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</si>
  <si>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</si>
  <si>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</si>
  <si>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</si>
  <si>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</si>
  <si>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</si>
  <si>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</si>
  <si>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</si>
  <si>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</si>
  <si>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</si>
  <si>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</si>
  <si>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</si>
  <si>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</si>
  <si>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</si>
  <si>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</si>
  <si>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</si>
  <si>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</si>
  <si>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</si>
  <si>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</si>
  <si>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</si>
  <si>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</si>
  <si>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</si>
  <si>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</si>
  <si>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</si>
  <si>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</si>
  <si>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</si>
  <si>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</si>
  <si>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</si>
  <si>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</si>
  <si>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</si>
  <si>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</si>
  <si>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</si>
  <si>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</si>
  <si>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</si>
  <si>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</si>
  <si>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</si>
  <si>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</si>
  <si>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</si>
  <si>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</si>
  <si>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</si>
  <si>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</si>
  <si>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</si>
  <si>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</si>
  <si>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</si>
  <si>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</si>
  <si>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</si>
  <si>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</si>
  <si>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</si>
  <si>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</si>
  <si>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</si>
  <si>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</si>
  <si>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</si>
  <si>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</si>
  <si>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</si>
  <si>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</si>
  <si>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</si>
  <si>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</si>
  <si>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</si>
  <si>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</si>
  <si>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</si>
  <si>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</si>
  <si>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</si>
  <si>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</si>
  <si>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</si>
  <si>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</si>
  <si>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</si>
  <si>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</si>
  <si>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</si>
  <si>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</si>
  <si>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</si>
  <si>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</si>
  <si>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</si>
  <si>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</si>
  <si>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</si>
  <si>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</si>
  <si>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</si>
  <si>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</si>
  <si>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</si>
  <si>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</si>
  <si>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</si>
  <si>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</si>
  <si>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</si>
  <si>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</si>
  <si>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</si>
  <si>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</si>
  <si>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</si>
  <si>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</si>
  <si>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</si>
  <si>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</si>
  <si>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</si>
  <si>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</si>
  <si>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</si>
  <si>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</si>
  <si>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</si>
  <si>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</si>
  <si>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</si>
  <si>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</si>
  <si>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</si>
  <si>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</si>
  <si>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</si>
  <si>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</si>
  <si>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</si>
  <si>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</si>
  <si>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</si>
  <si>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</si>
  <si>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</si>
  <si>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</si>
  <si>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</si>
  <si>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</si>
  <si>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</si>
  <si>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</si>
  <si>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</si>
  <si>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</si>
  <si>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</si>
  <si>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</si>
  <si>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</si>
  <si>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</si>
  <si>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</si>
  <si>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</si>
  <si>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</si>
  <si>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</si>
  <si>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</si>
  <si>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</si>
  <si>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</si>
  <si>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</si>
  <si>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LE_08_02_REC310</t>
  </si>
  <si>
    <t>Luz Amparo Rubiano</t>
  </si>
  <si>
    <t>Fotografía</t>
  </si>
  <si>
    <t>http://www.banrepcultural.org/blaavirtual/historia/palabras-que-nos-cambiaron/imagen/antonio-narino-y-francisco-antonio-zea-en-la-imprenta</t>
  </si>
  <si>
    <t>Antonio Nariño y Francisco Antonio Zea en la imprenta [Litografía] Autor anónimo, ca. 1920. Disponible en el Museo Nacional de Colombia. Sección Historia - Documentos históricos. Número de Registro 2837</t>
  </si>
  <si>
    <t>Primeros ensayos de la televisión, 18 de mayo de 1954. Archivo fotográfico Luis Alberto Acuña Casas, colección particular de Álvaro Garzón Marthá</t>
  </si>
  <si>
    <t>http://www.banrepcultural.org/blaavirtual/hemeroteca-digital-historica/aviso-del-terremoto</t>
  </si>
  <si>
    <t>Título: Aviso del terremoto Periodo de Publicación: 12 de Julio de 1785 al 31 de Diciembre de 1969 Autor: Espinosa de los Monteros, Antonio Editorial: Imprenta Real de Don Antonio Espinosa de los Monteros Temas: 1550-1810 -- Prensa</t>
  </si>
  <si>
    <t>http://www.banrepcultural.org/node/32826</t>
  </si>
  <si>
    <t>Prensa de palanca primitiva, del siglo XVIII, en la cual imprimió Nariño su traducción de los Derechos del Hombre. Museo Nacional, Bogotá.</t>
  </si>
  <si>
    <t>http://www.banrepcultural.org/prensa/boletin-de-prensa/la-unesco-incorpor-la-colecci-n-documental-de-radio-sutatenza-al-registro-r</t>
  </si>
  <si>
    <t>http://www.banrepcultural.org/blaavirtual/biografias/rojagust2.htm</t>
  </si>
  <si>
    <t>Título: Rojas Pinilla, Gustavo Autor: Ocampo Lopez, Javier Colección: Ciencias_sociales; Fuerzas armadas; Política; Biografías Parte de: Biografías Biblioteca Virtual del Banco de la República Palabras clave: Biografía; Colombia; Militar; Política; Presidente de Colombia Junta militar Temas: Ciencias sociales; Fuerzas armadas Derechos: Derechos reservados</t>
  </si>
  <si>
    <r>
      <t>El 17 de diciembre, Guillermo Cano, director de </t>
    </r>
    <r>
      <rPr>
        <i/>
        <sz val="13"/>
        <color rgb="FFFFFFFF"/>
        <rFont val="Arial"/>
      </rPr>
      <t>El Espectador</t>
    </r>
    <r>
      <rPr>
        <sz val="13"/>
        <color rgb="FFFFFFFF"/>
        <rFont val="Arial"/>
      </rPr>
      <t>, cae asesinado por orden de Pablo Escobar.</t>
    </r>
  </si>
  <si>
    <t>http://www.banrepcultural.org/prensa/reportesdeprensa/dayanita</t>
  </si>
  <si>
    <t>http://www.banrepcultural.org/musica/clasica-en-vivo</t>
  </si>
  <si>
    <t>HJCK - El Mundo en Bogotá "Una emisora para la Inmensa Minoría"</t>
  </si>
  <si>
    <t>http://www.banrepcultural.org/prensa/reportes/leon-ferrari</t>
  </si>
  <si>
    <t>http://webcache.googleusercontent.com/search?q=cache:8f_atpjWtRwJ:www.banrepcultural.org/boletin-cultural/content/sesenta-a%25C3%25B1os-esperando-la-democracia+&amp;cd=1&amp;hl=es-419&amp;ct=clnk&amp;gl=co</t>
  </si>
  <si>
    <t>Primera imagen campesinos radio Sutatenza</t>
  </si>
  <si>
    <t>http://www.banrepcultural.org/boletin-cultural/content/gabriel-garcia-marquez-linea-de-tiempo</t>
  </si>
  <si>
    <t>Pantallazo de eltiempo.com</t>
  </si>
  <si>
    <t>La literatura colombiana de la Colonia</t>
  </si>
  <si>
    <t>Pantallazo de la Información de REVISTA KIEN Y KE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</si>
</sst>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5"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
      <sz val="13"/>
      <color rgb="FFFFFFFF"/>
      <name val="Arial"/>
    </font>
    <font>
      <i/>
      <sz val="13"/>
      <color rgb="FFFFFFFF"/>
      <name val="Arial"/>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8" fillId="0" borderId="0" xfId="0" applyFont="1" applyBorder="1"/>
    <xf numFmtId="0" fontId="9"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0"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2" fillId="2" borderId="5" xfId="0" applyFont="1" applyFill="1" applyBorder="1"/>
    <xf numFmtId="164" fontId="8" fillId="0" borderId="0" xfId="0" applyNumberFormat="1" applyFont="1" applyBorder="1" applyAlignment="1">
      <alignment horizontal="center"/>
    </xf>
    <xf numFmtId="0" fontId="14" fillId="8" borderId="0" xfId="0" applyFont="1" applyFill="1" applyAlignment="1">
      <alignment horizontal="center" vertical="center" wrapText="1"/>
    </xf>
    <xf numFmtId="0" fontId="15" fillId="0" borderId="28" xfId="0" applyFont="1" applyFill="1" applyBorder="1" applyAlignment="1">
      <alignment vertical="center" wrapText="1"/>
    </xf>
    <xf numFmtId="0" fontId="0" fillId="0" borderId="0" xfId="0" applyFill="1" applyAlignment="1">
      <alignment vertical="center" wrapText="1"/>
    </xf>
    <xf numFmtId="0" fontId="15" fillId="0" borderId="29" xfId="0" applyFont="1" applyFill="1" applyBorder="1" applyAlignment="1">
      <alignment vertical="center" wrapText="1"/>
    </xf>
    <xf numFmtId="0" fontId="16" fillId="0" borderId="29" xfId="0" applyFont="1" applyFill="1" applyBorder="1" applyAlignment="1">
      <alignment vertical="center" wrapText="1"/>
    </xf>
    <xf numFmtId="0" fontId="15" fillId="0" borderId="29" xfId="0" applyFont="1" applyBorder="1" applyAlignment="1">
      <alignment vertical="center" wrapText="1"/>
    </xf>
    <xf numFmtId="0" fontId="17" fillId="0" borderId="29" xfId="0" applyFont="1" applyBorder="1" applyAlignment="1">
      <alignment vertical="center" wrapText="1"/>
    </xf>
    <xf numFmtId="0" fontId="16" fillId="0" borderId="29" xfId="0" applyFont="1" applyBorder="1" applyAlignment="1">
      <alignment vertical="center" wrapText="1"/>
    </xf>
    <xf numFmtId="0" fontId="18" fillId="0" borderId="0" xfId="0" applyFont="1" applyAlignment="1">
      <alignment vertical="center" wrapText="1"/>
    </xf>
    <xf numFmtId="0" fontId="19" fillId="0" borderId="29" xfId="0" applyFont="1" applyFill="1" applyBorder="1" applyAlignment="1">
      <alignment vertical="center" wrapText="1"/>
    </xf>
    <xf numFmtId="0" fontId="20" fillId="0" borderId="0" xfId="0" applyFont="1" applyAlignment="1">
      <alignment vertical="center" wrapText="1"/>
    </xf>
    <xf numFmtId="0" fontId="10"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9" fillId="5" borderId="32" xfId="0" applyFont="1" applyFill="1" applyBorder="1" applyAlignment="1">
      <alignment horizontal="center" vertical="center"/>
    </xf>
    <xf numFmtId="0" fontId="8" fillId="0" borderId="0" xfId="0" applyNumberFormat="1" applyFont="1" applyBorder="1" applyAlignment="1">
      <alignment horizontal="center"/>
    </xf>
    <xf numFmtId="0" fontId="10" fillId="0" borderId="33" xfId="0" applyFont="1" applyBorder="1" applyAlignment="1">
      <alignment vertical="center" wrapText="1"/>
    </xf>
    <xf numFmtId="0" fontId="0" fillId="0" borderId="31" xfId="0" quotePrefix="1" applyBorder="1" applyAlignment="1">
      <alignment vertical="center" wrapText="1"/>
    </xf>
    <xf numFmtId="0" fontId="13"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5" fillId="0" borderId="0" xfId="0" applyFont="1" applyBorder="1" applyAlignment="1">
      <alignment vertical="center" wrapText="1"/>
    </xf>
    <xf numFmtId="0" fontId="15"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2" fillId="0" borderId="29" xfId="0" applyFont="1" applyBorder="1" applyAlignment="1">
      <alignment vertical="center" wrapText="1"/>
    </xf>
    <xf numFmtId="0" fontId="22" fillId="0" borderId="29" xfId="0" applyFont="1" applyFill="1" applyBorder="1" applyAlignment="1">
      <alignment vertical="center" wrapText="1"/>
    </xf>
    <xf numFmtId="0" fontId="21" fillId="0" borderId="0" xfId="0" applyFont="1" applyAlignment="1">
      <alignment vertical="center" wrapText="1"/>
    </xf>
    <xf numFmtId="0" fontId="23" fillId="0" borderId="0" xfId="0" applyFont="1"/>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8" fillId="0" borderId="27" xfId="0" applyNumberFormat="1" applyFont="1" applyBorder="1" applyAlignment="1" applyProtection="1">
      <alignment horizontal="center"/>
      <protection locked="0"/>
    </xf>
    <xf numFmtId="164" fontId="8" fillId="0" borderId="26" xfId="0" applyNumberFormat="1" applyFont="1" applyBorder="1" applyAlignment="1" applyProtection="1">
      <alignment horizontal="center"/>
      <protection locked="0"/>
    </xf>
    <xf numFmtId="0" fontId="9"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1" fillId="6" borderId="14" xfId="0" applyFont="1" applyFill="1" applyBorder="1" applyAlignment="1">
      <alignment horizontal="center" vertical="center" wrapText="1"/>
    </xf>
    <xf numFmtId="0" fontId="11" fillId="6" borderId="15" xfId="0" applyFont="1" applyFill="1" applyBorder="1" applyAlignment="1">
      <alignment horizontal="center" vertical="center" wrapText="1"/>
    </xf>
    <xf numFmtId="0" fontId="11" fillId="6" borderId="16" xfId="0" applyFont="1" applyFill="1" applyBorder="1" applyAlignment="1">
      <alignment horizontal="center" vertical="center" wrapText="1"/>
    </xf>
    <xf numFmtId="0" fontId="10" fillId="0" borderId="1" xfId="0" applyFont="1" applyBorder="1" applyAlignment="1">
      <alignment horizontal="center" vertical="center" wrapText="1"/>
    </xf>
    <xf numFmtId="0" fontId="10" fillId="0" borderId="2" xfId="0" applyFont="1" applyBorder="1" applyAlignment="1">
      <alignment horizontal="center" vertical="center" wrapText="1"/>
    </xf>
    <xf numFmtId="0" fontId="10"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4" fillId="8" borderId="0" xfId="0" applyFont="1" applyFill="1" applyAlignment="1">
      <alignment horizontal="center" vertical="center" wrapText="1"/>
    </xf>
    <xf numFmtId="0" fontId="14"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8" Type="http://schemas.openxmlformats.org/officeDocument/2006/relationships/image" Target="../media/image8.jpeg"/><Relationship Id="rId3" Type="http://schemas.openxmlformats.org/officeDocument/2006/relationships/image" Target="../media/image3.jpeg"/><Relationship Id="rId7" Type="http://schemas.openxmlformats.org/officeDocument/2006/relationships/image" Target="../media/image7.png"/><Relationship Id="rId2" Type="http://schemas.openxmlformats.org/officeDocument/2006/relationships/image" Target="../media/image2.jpeg"/><Relationship Id="rId1" Type="http://schemas.openxmlformats.org/officeDocument/2006/relationships/image" Target="../media/image1.png"/><Relationship Id="rId6" Type="http://schemas.openxmlformats.org/officeDocument/2006/relationships/image" Target="../media/image6.jpeg"/><Relationship Id="rId5" Type="http://schemas.openxmlformats.org/officeDocument/2006/relationships/image" Target="../media/image5.jpeg"/><Relationship Id="rId4" Type="http://schemas.openxmlformats.org/officeDocument/2006/relationships/image" Target="../media/image4.jpeg"/><Relationship Id="rId9" Type="http://schemas.openxmlformats.org/officeDocument/2006/relationships/image" Target="../media/image9.jpeg"/></Relationships>
</file>

<file path=xl/drawings/drawing1.xml><?xml version="1.0" encoding="utf-8"?>
<xdr:wsDr xmlns:xdr="http://schemas.openxmlformats.org/drawingml/2006/spreadsheetDrawing" xmlns:a="http://schemas.openxmlformats.org/drawingml/2006/main">
  <xdr:twoCellAnchor editAs="oneCell">
    <xdr:from>
      <xdr:col>10</xdr:col>
      <xdr:colOff>297655</xdr:colOff>
      <xdr:row>10</xdr:row>
      <xdr:rowOff>174064</xdr:rowOff>
    </xdr:from>
    <xdr:to>
      <xdr:col>10</xdr:col>
      <xdr:colOff>1830485</xdr:colOff>
      <xdr:row>10</xdr:row>
      <xdr:rowOff>1312920</xdr:rowOff>
    </xdr:to>
    <xdr:pic>
      <xdr:nvPicPr>
        <xdr:cNvPr id="3" name="Imagen 2" descr="http://www.banrepcultural.org/boletin-cultural/sites/default/files/img_art_revista/95-6.png?slideshow=true&amp;slideshowAuto=false&amp;slideshowSpeed=4000&amp;speed=350&amp;transition=elastic"/>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flipH="1">
          <a:off x="16621124" y="3531627"/>
          <a:ext cx="1532830" cy="113885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65333</xdr:colOff>
      <xdr:row>10</xdr:row>
      <xdr:rowOff>1507902</xdr:rowOff>
    </xdr:from>
    <xdr:to>
      <xdr:col>10</xdr:col>
      <xdr:colOff>1025279</xdr:colOff>
      <xdr:row>12</xdr:row>
      <xdr:rowOff>871001</xdr:rowOff>
    </xdr:to>
    <xdr:pic>
      <xdr:nvPicPr>
        <xdr:cNvPr id="4" name="Imagen 3" descr="Portada"/>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388802" y="4865465"/>
          <a:ext cx="959946" cy="12800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961488</xdr:colOff>
      <xdr:row>12</xdr:row>
      <xdr:rowOff>529074</xdr:rowOff>
    </xdr:from>
    <xdr:to>
      <xdr:col>10</xdr:col>
      <xdr:colOff>1891482</xdr:colOff>
      <xdr:row>13</xdr:row>
      <xdr:rowOff>680837</xdr:rowOff>
    </xdr:to>
    <xdr:pic>
      <xdr:nvPicPr>
        <xdr:cNvPr id="6" name="Imagen 5" descr="imagen3.jpg (19385 bytes)"/>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284957" y="5803543"/>
          <a:ext cx="929994" cy="1175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2648420</xdr:colOff>
      <xdr:row>13</xdr:row>
      <xdr:rowOff>678657</xdr:rowOff>
    </xdr:from>
    <xdr:to>
      <xdr:col>10</xdr:col>
      <xdr:colOff>1761483</xdr:colOff>
      <xdr:row>15</xdr:row>
      <xdr:rowOff>11906</xdr:rowOff>
    </xdr:to>
    <xdr:pic>
      <xdr:nvPicPr>
        <xdr:cNvPr id="7" name="Imagen 6" descr="http://admin.banrepcultural.org/sites/default/files/sutatenza_003276.jpg"/>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6316795" y="6977063"/>
          <a:ext cx="1768157" cy="104774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83343</xdr:colOff>
      <xdr:row>15</xdr:row>
      <xdr:rowOff>37874</xdr:rowOff>
    </xdr:from>
    <xdr:to>
      <xdr:col>10</xdr:col>
      <xdr:colOff>1309686</xdr:colOff>
      <xdr:row>15</xdr:row>
      <xdr:rowOff>1702593</xdr:rowOff>
    </xdr:to>
    <xdr:pic>
      <xdr:nvPicPr>
        <xdr:cNvPr id="8" name="Imagen 7" descr="Gustavo Rojas Pinilla"/>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6406812" y="8050780"/>
          <a:ext cx="1226343" cy="166471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130969</xdr:colOff>
      <xdr:row>9</xdr:row>
      <xdr:rowOff>59532</xdr:rowOff>
    </xdr:from>
    <xdr:to>
      <xdr:col>10</xdr:col>
      <xdr:colOff>1631157</xdr:colOff>
      <xdr:row>9</xdr:row>
      <xdr:rowOff>1132007</xdr:rowOff>
    </xdr:to>
    <xdr:pic>
      <xdr:nvPicPr>
        <xdr:cNvPr id="12" name="Imagen 11" descr="Antonio Nariño y Francisco Antonio Zea en la imprenta, ca. 1920"/>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6454438" y="2214563"/>
          <a:ext cx="1500188" cy="10724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23812</xdr:colOff>
      <xdr:row>17</xdr:row>
      <xdr:rowOff>1488282</xdr:rowOff>
    </xdr:from>
    <xdr:to>
      <xdr:col>10</xdr:col>
      <xdr:colOff>2214562</xdr:colOff>
      <xdr:row>19</xdr:row>
      <xdr:rowOff>45085</xdr:rowOff>
    </xdr:to>
    <xdr:pic>
      <xdr:nvPicPr>
        <xdr:cNvPr id="13" name="Imagen 12" descr="HJCK el mundo en Bogotá - Audio en vivo"/>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6347281" y="12072938"/>
          <a:ext cx="2190750" cy="568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107156</xdr:colOff>
      <xdr:row>17</xdr:row>
      <xdr:rowOff>95250</xdr:rowOff>
    </xdr:from>
    <xdr:to>
      <xdr:col>10</xdr:col>
      <xdr:colOff>1143000</xdr:colOff>
      <xdr:row>17</xdr:row>
      <xdr:rowOff>1309688</xdr:rowOff>
    </xdr:to>
    <xdr:pic>
      <xdr:nvPicPr>
        <xdr:cNvPr id="14" name="Imagen 13" descr="http://www.banrepcultural.org/sites/default/files/pagina/92658/Expo-Dayanita_Singh-El_Tiempo.com-Feb-25-11.jpg"/>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6430625" y="10679906"/>
          <a:ext cx="1035844" cy="12144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111918</xdr:colOff>
      <xdr:row>16</xdr:row>
      <xdr:rowOff>179383</xdr:rowOff>
    </xdr:from>
    <xdr:to>
      <xdr:col>10</xdr:col>
      <xdr:colOff>1219200</xdr:colOff>
      <xdr:row>16</xdr:row>
      <xdr:rowOff>1644124</xdr:rowOff>
    </xdr:to>
    <xdr:pic>
      <xdr:nvPicPr>
        <xdr:cNvPr id="15" name="Imagen 14" descr="http://www.banrepcultural.org/gabo/images/1986.jpg"/>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16494918" y="9932983"/>
          <a:ext cx="1107282" cy="14647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28575</xdr:colOff>
          <xdr:row>4</xdr:row>
          <xdr:rowOff>0</xdr:rowOff>
        </xdr:from>
        <xdr:to>
          <xdr:col>2</xdr:col>
          <xdr:colOff>1038225</xdr:colOff>
          <xdr:row>4</xdr:row>
          <xdr:rowOff>228600</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1057275</xdr:colOff>
          <xdr:row>4</xdr:row>
          <xdr:rowOff>0</xdr:rowOff>
        </xdr:from>
        <xdr:to>
          <xdr:col>3</xdr:col>
          <xdr:colOff>866775</xdr:colOff>
          <xdr:row>4</xdr:row>
          <xdr:rowOff>228600</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4</xdr:row>
          <xdr:rowOff>0</xdr:rowOff>
        </xdr:from>
        <xdr:to>
          <xdr:col>5</xdr:col>
          <xdr:colOff>0</xdr:colOff>
          <xdr:row>4</xdr:row>
          <xdr:rowOff>228600</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838200</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D1" zoomScale="50" zoomScaleNormal="50" zoomScalePageLayoutView="110" workbookViewId="0">
      <pane ySplit="9" topLeftCell="A18" activePane="bottomLeft" state="frozen"/>
      <selection pane="bottomLeft" activeCell="J18" sqref="J18"/>
    </sheetView>
  </sheetViews>
  <sheetFormatPr baseColWidth="10" defaultColWidth="10.875" defaultRowHeight="13.5" x14ac:dyDescent="0.25"/>
  <cols>
    <col min="1" max="1" width="7" style="2" customWidth="1"/>
    <col min="2" max="2" width="21" style="2" customWidth="1"/>
    <col min="3" max="3" width="21.125" style="2" customWidth="1"/>
    <col min="4" max="4" width="15.5" style="2" customWidth="1"/>
    <col min="5" max="5" width="17.125" style="2" customWidth="1"/>
    <col min="6" max="6" width="28.1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F7</v>
      </c>
    </row>
    <row r="2" spans="1:16" ht="15.75" x14ac:dyDescent="0.25">
      <c r="A2" s="1"/>
      <c r="B2" s="3" t="s">
        <v>121</v>
      </c>
      <c r="C2" s="85" t="s">
        <v>24</v>
      </c>
      <c r="D2" s="86"/>
      <c r="F2" s="78" t="s">
        <v>0</v>
      </c>
      <c r="G2" s="79"/>
      <c r="H2" s="58"/>
      <c r="I2" s="58"/>
      <c r="J2" s="14"/>
      <c r="L2" s="2" t="s">
        <v>153</v>
      </c>
      <c r="M2" s="2" t="str">
        <f ca="1">IF($N2&lt;COUNTIF('Definición técnica de imagenes'!$A$3:$A$102,$G$5),OFFSET('Definición técnica de imagenes'!$A$1,MATCH($G$5,'Definición técnica de imagenes'!$A$1:$A$104,0)-1+$N2,1,1,1),"")</f>
        <v>Inicio</v>
      </c>
      <c r="N2" s="2">
        <v>0</v>
      </c>
      <c r="O2" s="2" t="str">
        <f>'Definición técnica de imagenes'!A3</f>
        <v>M3A</v>
      </c>
    </row>
    <row r="3" spans="1:16" ht="15.75" x14ac:dyDescent="0.25">
      <c r="A3" s="1"/>
      <c r="B3" s="4" t="s">
        <v>8</v>
      </c>
      <c r="C3" s="87">
        <v>8</v>
      </c>
      <c r="D3" s="88"/>
      <c r="F3" s="80"/>
      <c r="G3" s="81"/>
      <c r="H3" s="58"/>
      <c r="I3" s="38"/>
      <c r="J3" s="14"/>
      <c r="L3" s="2" t="s">
        <v>154</v>
      </c>
      <c r="M3" s="2" t="str">
        <f ca="1">IF($N3&lt;COUNTIF('Definición técnica de imagenes'!$A$3:$A$102,$G$5),OFFSET('Definición técnica de imagenes'!$A$1,MATCH($G$5,'Definición técnica de imagenes'!$A$1:$A$104,0)-1+$N3,1,1,1),"")</f>
        <v>Contenido</v>
      </c>
      <c r="N3" s="2">
        <v>1</v>
      </c>
      <c r="O3" s="2" t="str">
        <f>'Definición técnica de imagenes'!A4</f>
        <v>M5A</v>
      </c>
    </row>
    <row r="4" spans="1:16" ht="16.5" x14ac:dyDescent="0.3">
      <c r="A4" s="1"/>
      <c r="B4" s="4" t="s">
        <v>54</v>
      </c>
      <c r="C4" s="87" t="s">
        <v>209</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188</v>
      </c>
      <c r="D5" s="90"/>
      <c r="E5" s="5"/>
      <c r="F5" s="37" t="str">
        <f>IF(G4="Recurso","Motor del recurso","")</f>
        <v>Motor del recurso</v>
      </c>
      <c r="G5" s="61" t="s">
        <v>135</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3" t="s">
        <v>187</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F7</v>
      </c>
      <c r="F9" s="57" t="s">
        <v>61</v>
      </c>
      <c r="G9" s="57" t="s">
        <v>59</v>
      </c>
      <c r="H9" s="57" t="s">
        <v>60</v>
      </c>
      <c r="I9" s="57" t="s">
        <v>114</v>
      </c>
      <c r="J9" s="18" t="s">
        <v>6</v>
      </c>
      <c r="K9" s="19" t="s">
        <v>7</v>
      </c>
      <c r="O9" s="2" t="str">
        <f>'Definición técnica de imagenes'!A11</f>
        <v>M10B</v>
      </c>
    </row>
    <row r="10" spans="1:16" s="11" customFormat="1" ht="94.5" x14ac:dyDescent="0.25">
      <c r="A10" s="12" t="str">
        <f>IF(OR(B10&lt;&gt;"",J10&lt;&gt;""),"IMG01","")</f>
        <v>IMG01</v>
      </c>
      <c r="B10" s="62" t="s">
        <v>190</v>
      </c>
      <c r="C10" s="20" t="str">
        <f t="shared" ref="C10:C41" si="0">IF(OR(B10&lt;&gt;"",J10&lt;&gt;""),IF($G$4="Recurso",CONCATENATE($G$4," ",$G$5),$G$4),"")</f>
        <v>Recurso F7</v>
      </c>
      <c r="D10" s="63" t="s">
        <v>189</v>
      </c>
      <c r="E10" s="63" t="s">
        <v>150</v>
      </c>
      <c r="F10" s="13" t="str">
        <f t="shared" ref="F10" ca="1" si="1">IF(OR(B10&lt;&gt;"",J10&lt;&gt;""),CONCATENATE($C$7,"_",$A10,IF($G$4="Cuaderno de Estudio","_small",CONCATENATE(IF(I10="","","n"),IF(LEFT($G$5,1)="F",".jpg",".png")))),"")</f>
        <v>LE_08_02_REC310_IMG01.jpg</v>
      </c>
      <c r="G10" s="13" t="str">
        <f ca="1">IF($F10&lt;&gt;"",IF($G$4="Recurso",VLOOKUP($E10,OFFSET('Definición técnica de imagenes'!$A$1,MATCH($G$5,'Definición técnica de imagenes'!$A$1:$A$104,0)-1,1,COUNTIF('Definición técnica de imagenes'!$A$3:$A$102,$G$5),5),5,FALSE),'Definición técnica de imagenes'!$F$16),"")</f>
        <v>350 x 230 px</v>
      </c>
      <c r="H10" s="13" t="str">
        <f t="shared" ref="H10" ca="1" si="2">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63" t="s">
        <v>191</v>
      </c>
      <c r="K10"/>
      <c r="O10" s="2" t="str">
        <f>'Definición técnica de imagenes'!A12</f>
        <v>M12D</v>
      </c>
    </row>
    <row r="11" spans="1:16" s="11" customFormat="1" ht="135" x14ac:dyDescent="0.25">
      <c r="A11" s="12" t="str">
        <f t="shared" ref="A11:A18" si="3">IF(OR(B11&lt;&gt;"",J11&lt;&gt;""),CONCATENATE(LEFT(A10,3),IF(MID(A10,4,2)+1&lt;10,CONCATENATE("0",MID(A10,4,2)+1))),"")</f>
        <v>IMG02</v>
      </c>
      <c r="B11" s="62" t="s">
        <v>205</v>
      </c>
      <c r="C11" s="20" t="str">
        <f t="shared" si="0"/>
        <v>Recurso F7</v>
      </c>
      <c r="D11" s="63" t="s">
        <v>189</v>
      </c>
      <c r="E11" s="63" t="s">
        <v>150</v>
      </c>
      <c r="F11" s="13" t="str">
        <f t="shared" ref="F11:F74" ca="1" si="4">IF(OR(B11&lt;&gt;"",J11&lt;&gt;""),CONCATENATE($C$7,"_",$A11,IF($G$4="Cuaderno de Estudio","_small",CONCATENATE(IF(I11="","","n"),IF(LEFT($G$5,1)="F",".jpg",".png")))),"")</f>
        <v>LE_08_02_REC310_IMG02.jpg</v>
      </c>
      <c r="G11" s="13" t="str">
        <f ca="1">IF($F11&lt;&gt;"",IF($G$4="Recurso",VLOOKUP($E11,OFFSET('Definición técnica de imagenes'!$A$1,MATCH($G$5,'Definición técnica de imagenes'!$A$1:$A$104,0)-1,1,COUNTIF('Definición técnica de imagenes'!$A$3:$A$102,$G$5),5),5,FALSE),'Definición técnica de imagenes'!$F$16),"")</f>
        <v>350 x 230 px</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t="s">
        <v>192</v>
      </c>
      <c r="K11"/>
      <c r="O11" s="2" t="str">
        <f>'Definición técnica de imagenes'!A13</f>
        <v>M101</v>
      </c>
    </row>
    <row r="12" spans="1:16" s="11" customFormat="1" ht="15.75" x14ac:dyDescent="0.25">
      <c r="A12" s="12" t="str">
        <f t="shared" si="3"/>
        <v>IMG03</v>
      </c>
      <c r="B12" s="62">
        <v>290001401</v>
      </c>
      <c r="C12" s="20" t="str">
        <f t="shared" si="0"/>
        <v>Recurso F7</v>
      </c>
      <c r="D12" s="63" t="s">
        <v>189</v>
      </c>
      <c r="E12" s="63" t="s">
        <v>150</v>
      </c>
      <c r="F12" s="13" t="str">
        <f t="shared" ca="1" si="4"/>
        <v>LE_08_02_REC310_IMG03.jpg</v>
      </c>
      <c r="G12" s="13" t="str">
        <f ca="1">IF($F12&lt;&gt;"",IF($G$4="Recurso",VLOOKUP($E12,OFFSET('Definición técnica de imagenes'!$A$1,MATCH($G$5,'Definición técnica de imagenes'!$A$1:$A$104,0)-1,1,COUNTIF('Definición técnica de imagenes'!$A$3:$A$102,$G$5),5),5,FALSE),'Definición técnica de imagenes'!$F$16),"")</f>
        <v>350 x 230 px</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c r="K12"/>
      <c r="O12" s="2" t="str">
        <f>'Definición técnica de imagenes'!A18</f>
        <v>Diaporama F1</v>
      </c>
    </row>
    <row r="13" spans="1:16" s="11" customFormat="1" ht="81" x14ac:dyDescent="0.25">
      <c r="A13" s="12" t="str">
        <f t="shared" si="3"/>
        <v>IMG04</v>
      </c>
      <c r="B13" s="62" t="s">
        <v>193</v>
      </c>
      <c r="C13" s="20" t="str">
        <f t="shared" si="0"/>
        <v>Recurso F7</v>
      </c>
      <c r="D13" s="63" t="s">
        <v>189</v>
      </c>
      <c r="E13" s="63" t="s">
        <v>155</v>
      </c>
      <c r="F13" s="13" t="str">
        <f t="shared" ca="1" si="4"/>
        <v>LE_08_02_REC310_IMG04n.jpg</v>
      </c>
      <c r="G13" s="13" t="str">
        <f ca="1">IF($F13&lt;&gt;"",IF($G$4="Recurso",VLOOKUP($E13,OFFSET('Definición técnica de imagenes'!$A$1,MATCH($G$5,'Definición técnica de imagenes'!$A$1:$A$104,0)-1,1,COUNTIF('Definición técnica de imagenes'!$A$3:$A$102,$G$5),5),5,FALSE),'Definición técnica de imagenes'!$F$16),"")</f>
        <v>320 x 480 px</v>
      </c>
      <c r="H13" s="13" t="str">
        <f t="shared" ca="1" si="5"/>
        <v>LE_08_02_REC310_IMG04a.jpg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800 x 458 px</v>
      </c>
      <c r="J13" s="64" t="s">
        <v>194</v>
      </c>
      <c r="K13"/>
      <c r="O13" s="2" t="str">
        <f>'Definición técnica de imagenes'!A19</f>
        <v>F4</v>
      </c>
    </row>
    <row r="14" spans="1:16" s="11" customFormat="1" ht="54" x14ac:dyDescent="0.25">
      <c r="A14" s="12" t="str">
        <f t="shared" si="3"/>
        <v>IMG05</v>
      </c>
      <c r="B14" s="62" t="s">
        <v>195</v>
      </c>
      <c r="C14" s="20" t="str">
        <f t="shared" si="0"/>
        <v>Recurso F7</v>
      </c>
      <c r="D14" s="63" t="s">
        <v>189</v>
      </c>
      <c r="E14" s="63" t="s">
        <v>155</v>
      </c>
      <c r="F14" s="13" t="str">
        <f t="shared" ca="1" si="4"/>
        <v>LE_08_02_REC310_IMG05n.jpg</v>
      </c>
      <c r="G14" s="13" t="str">
        <f ca="1">IF($F14&lt;&gt;"",IF($G$4="Recurso",VLOOKUP($E14,OFFSET('Definición técnica de imagenes'!$A$1,MATCH($G$5,'Definición técnica de imagenes'!$A$1:$A$104,0)-1,1,COUNTIF('Definición técnica de imagenes'!$A$3:$A$102,$G$5),5),5,FALSE),'Definición técnica de imagenes'!$F$16),"")</f>
        <v>320 x 480 px</v>
      </c>
      <c r="H14" s="13" t="str">
        <f t="shared" ca="1" si="5"/>
        <v>LE_08_02_REC310_IMG05a.jpg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800 x 458 px</v>
      </c>
      <c r="J14" s="64" t="s">
        <v>196</v>
      </c>
      <c r="K14"/>
      <c r="O14" s="2" t="str">
        <f>'Definición técnica de imagenes'!A22</f>
        <v>F6</v>
      </c>
    </row>
    <row r="15" spans="1:16" s="11" customFormat="1" ht="81" x14ac:dyDescent="0.25">
      <c r="A15" s="12" t="str">
        <f t="shared" si="3"/>
        <v>IMG06</v>
      </c>
      <c r="B15" s="62" t="s">
        <v>197</v>
      </c>
      <c r="C15" s="20" t="str">
        <f t="shared" si="0"/>
        <v>Recurso F7</v>
      </c>
      <c r="D15" s="63" t="s">
        <v>189</v>
      </c>
      <c r="E15" s="63" t="s">
        <v>155</v>
      </c>
      <c r="F15" s="13" t="str">
        <f t="shared" ca="1" si="4"/>
        <v>LE_08_02_REC310_IMG06n.jpg</v>
      </c>
      <c r="G15" s="13" t="str">
        <f ca="1">IF($F15&lt;&gt;"",IF($G$4="Recurso",VLOOKUP($E15,OFFSET('Definición técnica de imagenes'!$A$1,MATCH($G$5,'Definición técnica de imagenes'!$A$1:$A$104,0)-1,1,COUNTIF('Definición técnica de imagenes'!$A$3:$A$102,$G$5),5),5,FALSE),'Definición técnica de imagenes'!$F$16),"")</f>
        <v>320 x 480 px</v>
      </c>
      <c r="H15" s="13" t="str">
        <f t="shared" ca="1" si="5"/>
        <v>LE_08_02_REC310_IMG06a.jpg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800 x 458 px</v>
      </c>
      <c r="J15" s="66" t="s">
        <v>206</v>
      </c>
      <c r="K15"/>
      <c r="O15" s="2" t="str">
        <f>'Definición técnica de imagenes'!A24</f>
        <v>F6B</v>
      </c>
    </row>
    <row r="16" spans="1:16" s="11" customFormat="1" ht="135" x14ac:dyDescent="0.25">
      <c r="A16" s="12" t="str">
        <f t="shared" si="3"/>
        <v>IMG07</v>
      </c>
      <c r="B16" s="62" t="s">
        <v>198</v>
      </c>
      <c r="C16" s="20" t="str">
        <f t="shared" si="0"/>
        <v>Recurso F7</v>
      </c>
      <c r="D16" s="63" t="s">
        <v>189</v>
      </c>
      <c r="E16" s="63" t="s">
        <v>155</v>
      </c>
      <c r="F16" s="13" t="str">
        <f t="shared" ca="1" si="4"/>
        <v>LE_08_02_REC310_IMG07n.jpg</v>
      </c>
      <c r="G16" s="13" t="str">
        <f ca="1">IF($F16&lt;&gt;"",IF($G$4="Recurso",VLOOKUP($E16,OFFSET('Definición técnica de imagenes'!$A$1,MATCH($G$5,'Definición técnica de imagenes'!$A$1:$A$104,0)-1,1,COUNTIF('Definición técnica de imagenes'!$A$3:$A$102,$G$5),5),5,FALSE),'Definición técnica de imagenes'!$F$16),"")</f>
        <v>320 x 480 px</v>
      </c>
      <c r="H16" s="13" t="str">
        <f t="shared" ca="1" si="5"/>
        <v>LE_08_02_REC310_IMG07a.jpg</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800 x 458 px</v>
      </c>
      <c r="J16" s="67" t="s">
        <v>199</v>
      </c>
      <c r="K16"/>
      <c r="O16" s="2" t="str">
        <f>'Definición técnica de imagenes'!A25</f>
        <v>F7</v>
      </c>
    </row>
    <row r="17" spans="1:15" s="11" customFormat="1" ht="147" customHeight="1" x14ac:dyDescent="0.25">
      <c r="A17" s="12" t="str">
        <f t="shared" si="3"/>
        <v>IMG08</v>
      </c>
      <c r="B17" s="62" t="s">
        <v>207</v>
      </c>
      <c r="C17" s="20" t="str">
        <f t="shared" si="0"/>
        <v>Recurso F7</v>
      </c>
      <c r="D17" s="63" t="s">
        <v>189</v>
      </c>
      <c r="E17" s="63" t="s">
        <v>155</v>
      </c>
      <c r="F17" s="13" t="str">
        <f t="shared" ca="1" si="4"/>
        <v>LE_08_02_REC310_IMG08n.jpg</v>
      </c>
      <c r="G17" s="13" t="str">
        <f ca="1">IF($F17&lt;&gt;"",IF($G$4="Recurso",VLOOKUP($E17,OFFSET('Definición técnica de imagenes'!$A$1,MATCH($G$5,'Definición técnica de imagenes'!$A$1:$A$104,0)-1,1,COUNTIF('Definición técnica de imagenes'!$A$3:$A$102,$G$5),5),5,FALSE),'Definición técnica de imagenes'!$F$16),"")</f>
        <v>320 x 480 px</v>
      </c>
      <c r="H17" s="13" t="str">
        <f t="shared" ca="1" si="5"/>
        <v>LE_08_02_REC310_IMG08a.jpg</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800 x 458 px</v>
      </c>
      <c r="J17" s="77" t="s">
        <v>200</v>
      </c>
      <c r="K17"/>
      <c r="O17" s="2" t="str">
        <f>'Definición técnica de imagenes'!A27</f>
        <v>F7B</v>
      </c>
    </row>
    <row r="18" spans="1:15" s="11" customFormat="1" ht="118.5" customHeight="1" x14ac:dyDescent="0.25">
      <c r="A18" s="12" t="str">
        <f t="shared" si="3"/>
        <v>IMG09</v>
      </c>
      <c r="B18" s="62" t="s">
        <v>201</v>
      </c>
      <c r="C18" s="20" t="str">
        <f t="shared" si="0"/>
        <v>Recurso F7</v>
      </c>
      <c r="D18" s="63" t="s">
        <v>189</v>
      </c>
      <c r="E18" s="63" t="s">
        <v>155</v>
      </c>
      <c r="F18" s="13" t="str">
        <f t="shared" ca="1" si="4"/>
        <v>LE_08_02_REC310_IMG09n.jpg</v>
      </c>
      <c r="G18" s="13" t="str">
        <f ca="1">IF($F18&lt;&gt;"",IF($G$4="Recurso",VLOOKUP($E18,OFFSET('Definición técnica de imagenes'!$A$1,MATCH($G$5,'Definición técnica de imagenes'!$A$1:$A$104,0)-1,1,COUNTIF('Definición técnica de imagenes'!$A$3:$A$102,$G$5),5),5,FALSE),'Definición técnica de imagenes'!$F$16),"")</f>
        <v>320 x 480 px</v>
      </c>
      <c r="H18" s="13" t="str">
        <f t="shared" ca="1" si="5"/>
        <v>LE_08_02_REC310_IMG09a.jpg</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800 x 458 px</v>
      </c>
      <c r="J18" s="66" t="s">
        <v>208</v>
      </c>
      <c r="K18"/>
      <c r="O18" s="2" t="str">
        <f>'Definición técnica de imagenes'!A30</f>
        <v>F8</v>
      </c>
    </row>
    <row r="19" spans="1:15" s="11" customFormat="1" ht="40.5" x14ac:dyDescent="0.25">
      <c r="A19" s="12" t="str">
        <f t="shared" ref="A19:A50" si="6">IF(OR(B19&lt;&gt;"",J19&lt;&gt;""),CONCATENATE(LEFT(A18,3),IF(MID(A18,4,2)+1&lt;10,CONCATENATE("0",MID(A18,4,2)+1),MID(A18,4,2)+1)),"")</f>
        <v>IMG10</v>
      </c>
      <c r="B19" s="62" t="s">
        <v>202</v>
      </c>
      <c r="C19" s="20" t="str">
        <f t="shared" si="0"/>
        <v>Recurso F7</v>
      </c>
      <c r="D19" s="63" t="s">
        <v>189</v>
      </c>
      <c r="E19" s="63" t="s">
        <v>155</v>
      </c>
      <c r="F19" s="13" t="str">
        <f t="shared" ca="1" si="4"/>
        <v>LE_08_02_REC310_IMG10n.jpg</v>
      </c>
      <c r="G19" s="13" t="str">
        <f ca="1">IF($F19&lt;&gt;"",IF($G$4="Recurso",VLOOKUP($E19,OFFSET('Definición técnica de imagenes'!$A$1,MATCH($G$5,'Definición técnica de imagenes'!$A$1:$A$104,0)-1,1,COUNTIF('Definición técnica de imagenes'!$A$3:$A$102,$G$5),5),5,FALSE),'Definición técnica de imagenes'!$F$16),"")</f>
        <v>320 x 480 px</v>
      </c>
      <c r="H19" s="13" t="str">
        <f t="shared" ca="1" si="5"/>
        <v>LE_08_02_REC310_IMG10a.jpg</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800 x 458 px</v>
      </c>
      <c r="J19" s="67" t="s">
        <v>203</v>
      </c>
      <c r="K19"/>
      <c r="O19" s="2" t="str">
        <f>'Definición técnica de imagenes'!A31</f>
        <v>F10</v>
      </c>
    </row>
    <row r="20" spans="1:15" s="11" customFormat="1" ht="94.5" customHeight="1" x14ac:dyDescent="0.25">
      <c r="A20" s="12" t="str">
        <f t="shared" si="6"/>
        <v>IMG11</v>
      </c>
      <c r="B20" s="62" t="s">
        <v>204</v>
      </c>
      <c r="C20" s="20" t="str">
        <f t="shared" si="0"/>
        <v>Recurso F7</v>
      </c>
      <c r="D20" s="63" t="s">
        <v>189</v>
      </c>
      <c r="E20" s="63" t="s">
        <v>155</v>
      </c>
      <c r="F20" s="13" t="str">
        <f t="shared" ca="1" si="4"/>
        <v>LE_08_02_REC310_IMG11n.jpg</v>
      </c>
      <c r="G20" s="13" t="str">
        <f ca="1">IF($F20&lt;&gt;"",IF($G$4="Recurso",VLOOKUP($E20,OFFSET('Definición técnica de imagenes'!$A$1,MATCH($G$5,'Definición técnica de imagenes'!$A$1:$A$104,0)-1,1,COUNTIF('Definición técnica de imagenes'!$A$3:$A$102,$G$5),5),5,FALSE),'Definición técnica de imagenes'!$F$16),"")</f>
        <v>320 x 480 px</v>
      </c>
      <c r="H20" s="13" t="str">
        <f t="shared" ca="1" si="5"/>
        <v>LE_08_02_REC310_IMG11a.jpg</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800 x 458 px</v>
      </c>
      <c r="J20" s="64" t="s">
        <v>210</v>
      </c>
      <c r="K20"/>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8"/>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69"/>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0"/>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ColWidth="10.875" defaultRowHeight="15.75" x14ac:dyDescent="0.25"/>
  <cols>
    <col min="1" max="1" width="72.125" style="22" customWidth="1"/>
    <col min="2" max="2" width="10.875" style="22"/>
    <col min="3" max="3" width="13.875" style="22" customWidth="1"/>
    <col min="4" max="4" width="11.375" style="22" customWidth="1"/>
    <col min="5" max="7" width="10.875" style="22"/>
    <col min="8" max="11" width="11" style="22" hidden="1" customWidth="1"/>
    <col min="12" max="16384" width="10.875"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6.95"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838200</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0</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0</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28575</xdr:colOff>
                    <xdr:row>4</xdr:row>
                    <xdr:rowOff>0</xdr:rowOff>
                  </from>
                  <to>
                    <xdr:col>2</xdr:col>
                    <xdr:colOff>1038225</xdr:colOff>
                    <xdr:row>4</xdr:row>
                    <xdr:rowOff>228600</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1057275</xdr:colOff>
                    <xdr:row>4</xdr:row>
                    <xdr:rowOff>0</xdr:rowOff>
                  </from>
                  <to>
                    <xdr:col>3</xdr:col>
                    <xdr:colOff>866775</xdr:colOff>
                    <xdr:row>4</xdr:row>
                    <xdr:rowOff>228600</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9525</xdr:colOff>
                    <xdr:row>4</xdr:row>
                    <xdr:rowOff>0</xdr:rowOff>
                  </from>
                  <to>
                    <xdr:col>5</xdr:col>
                    <xdr:colOff>0</xdr:colOff>
                    <xdr:row>4</xdr:row>
                    <xdr:rowOff>228600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125" style="22" customWidth="1"/>
    <col min="3" max="3" width="17" style="22" customWidth="1"/>
    <col min="4" max="4" width="12.625" style="22" customWidth="1"/>
    <col min="5" max="5" width="6.875" style="22" customWidth="1"/>
    <col min="6" max="6" width="12.875" style="22" customWidth="1"/>
    <col min="7" max="7" width="12.625" style="22" customWidth="1"/>
    <col min="8" max="8" width="24.5" style="22" customWidth="1"/>
    <col min="9" max="9" width="27.1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85" customHeight="1" x14ac:dyDescent="0.25">
      <c r="A3" s="40" t="s">
        <v>69</v>
      </c>
      <c r="B3" s="40" t="s">
        <v>155</v>
      </c>
      <c r="C3" s="40" t="s">
        <v>70</v>
      </c>
      <c r="D3" s="40" t="s">
        <v>71</v>
      </c>
      <c r="E3" s="40" t="s">
        <v>72</v>
      </c>
      <c r="F3" s="40" t="s">
        <v>73</v>
      </c>
      <c r="G3" s="40"/>
      <c r="H3" s="40" t="s">
        <v>122</v>
      </c>
      <c r="I3" s="40"/>
    </row>
    <row r="4" spans="1:10" s="41" customFormat="1" ht="14.85" customHeight="1" x14ac:dyDescent="0.25">
      <c r="A4" s="42" t="s">
        <v>57</v>
      </c>
      <c r="B4" s="40" t="s">
        <v>155</v>
      </c>
      <c r="C4" s="42" t="s">
        <v>74</v>
      </c>
      <c r="D4" s="42" t="s">
        <v>71</v>
      </c>
      <c r="E4" s="42" t="s">
        <v>72</v>
      </c>
      <c r="F4" s="42" t="s">
        <v>75</v>
      </c>
      <c r="G4" s="42" t="s">
        <v>76</v>
      </c>
      <c r="H4" s="42" t="s">
        <v>123</v>
      </c>
      <c r="I4" s="42" t="s">
        <v>124</v>
      </c>
    </row>
    <row r="5" spans="1:10" s="41" customFormat="1" ht="14.85" customHeight="1" x14ac:dyDescent="0.25">
      <c r="A5" s="43" t="s">
        <v>77</v>
      </c>
      <c r="B5" s="40" t="s">
        <v>155</v>
      </c>
      <c r="C5" s="42" t="s">
        <v>78</v>
      </c>
      <c r="D5" s="42" t="s">
        <v>71</v>
      </c>
      <c r="E5" s="42" t="s">
        <v>72</v>
      </c>
      <c r="F5" s="42" t="s">
        <v>75</v>
      </c>
      <c r="G5" s="42" t="s">
        <v>76</v>
      </c>
      <c r="H5" s="42" t="s">
        <v>123</v>
      </c>
      <c r="I5" s="42" t="s">
        <v>124</v>
      </c>
    </row>
    <row r="6" spans="1:10" s="41" customFormat="1" ht="14.85" customHeight="1" x14ac:dyDescent="0.25">
      <c r="A6" s="42" t="s">
        <v>58</v>
      </c>
      <c r="B6" s="40" t="s">
        <v>155</v>
      </c>
      <c r="C6" s="42" t="s">
        <v>79</v>
      </c>
      <c r="D6" s="42" t="s">
        <v>71</v>
      </c>
      <c r="E6" s="42" t="s">
        <v>72</v>
      </c>
      <c r="F6" s="42" t="s">
        <v>75</v>
      </c>
      <c r="G6" s="42" t="s">
        <v>76</v>
      </c>
      <c r="H6" s="42" t="s">
        <v>123</v>
      </c>
      <c r="I6" s="42" t="s">
        <v>124</v>
      </c>
    </row>
    <row r="7" spans="1:10" s="41" customFormat="1" ht="14.85" customHeight="1" x14ac:dyDescent="0.25">
      <c r="A7" s="42" t="s">
        <v>58</v>
      </c>
      <c r="B7" s="40" t="s">
        <v>67</v>
      </c>
      <c r="C7" s="42" t="s">
        <v>79</v>
      </c>
      <c r="D7" s="42" t="s">
        <v>71</v>
      </c>
      <c r="E7" s="42" t="s">
        <v>72</v>
      </c>
      <c r="F7" s="42" t="s">
        <v>73</v>
      </c>
      <c r="G7" s="42"/>
      <c r="H7" s="42" t="s">
        <v>122</v>
      </c>
      <c r="I7" s="42"/>
    </row>
    <row r="8" spans="1:10" s="41" customFormat="1" ht="14.85" customHeight="1" x14ac:dyDescent="0.25">
      <c r="A8" s="42" t="s">
        <v>80</v>
      </c>
      <c r="B8" s="40" t="s">
        <v>155</v>
      </c>
      <c r="C8" s="42" t="s">
        <v>81</v>
      </c>
      <c r="D8" s="42" t="s">
        <v>71</v>
      </c>
      <c r="E8" s="42" t="s">
        <v>72</v>
      </c>
      <c r="F8" s="42" t="s">
        <v>75</v>
      </c>
      <c r="G8" s="42" t="s">
        <v>76</v>
      </c>
      <c r="H8" s="42" t="s">
        <v>123</v>
      </c>
      <c r="I8" s="42" t="s">
        <v>124</v>
      </c>
    </row>
    <row r="9" spans="1:10" s="41" customFormat="1" ht="14.85" customHeight="1" x14ac:dyDescent="0.25">
      <c r="A9" s="42" t="s">
        <v>82</v>
      </c>
      <c r="B9" s="40" t="s">
        <v>155</v>
      </c>
      <c r="C9" s="42" t="s">
        <v>83</v>
      </c>
      <c r="D9" s="42" t="s">
        <v>71</v>
      </c>
      <c r="E9" s="42" t="s">
        <v>72</v>
      </c>
      <c r="F9" s="42" t="s">
        <v>75</v>
      </c>
      <c r="G9" s="42" t="s">
        <v>76</v>
      </c>
      <c r="H9" s="42" t="s">
        <v>123</v>
      </c>
      <c r="I9" s="42" t="s">
        <v>124</v>
      </c>
    </row>
    <row r="10" spans="1:10" s="41" customFormat="1" ht="14.85" customHeight="1" x14ac:dyDescent="0.25">
      <c r="A10" s="42" t="s">
        <v>84</v>
      </c>
      <c r="B10" s="40" t="s">
        <v>155</v>
      </c>
      <c r="C10" s="42" t="s">
        <v>85</v>
      </c>
      <c r="D10" s="42" t="s">
        <v>71</v>
      </c>
      <c r="E10" s="42" t="s">
        <v>72</v>
      </c>
      <c r="F10" s="42" t="s">
        <v>75</v>
      </c>
      <c r="G10" s="42" t="s">
        <v>76</v>
      </c>
      <c r="H10" s="42" t="s">
        <v>123</v>
      </c>
      <c r="I10" s="42" t="s">
        <v>124</v>
      </c>
    </row>
    <row r="11" spans="1:10" s="41" customFormat="1" ht="14.85" customHeight="1" x14ac:dyDescent="0.25">
      <c r="A11" s="42" t="s">
        <v>86</v>
      </c>
      <c r="B11" s="40" t="s">
        <v>155</v>
      </c>
      <c r="C11" s="42" t="s">
        <v>87</v>
      </c>
      <c r="D11" s="42" t="s">
        <v>71</v>
      </c>
      <c r="E11" s="42" t="s">
        <v>72</v>
      </c>
      <c r="F11" s="42" t="s">
        <v>88</v>
      </c>
      <c r="G11" s="42"/>
      <c r="H11" s="42" t="s">
        <v>122</v>
      </c>
      <c r="I11" s="42"/>
    </row>
    <row r="12" spans="1:10" s="41" customFormat="1" ht="14.85" customHeight="1" x14ac:dyDescent="0.25">
      <c r="A12" s="42" t="s">
        <v>89</v>
      </c>
      <c r="B12" s="40" t="s">
        <v>155</v>
      </c>
      <c r="C12" s="72" t="s">
        <v>90</v>
      </c>
      <c r="D12" s="42" t="s">
        <v>71</v>
      </c>
      <c r="E12" s="42" t="s">
        <v>72</v>
      </c>
      <c r="F12" s="42" t="s">
        <v>75</v>
      </c>
      <c r="G12" s="42" t="s">
        <v>76</v>
      </c>
      <c r="H12" s="42" t="s">
        <v>123</v>
      </c>
      <c r="I12" s="42" t="s">
        <v>124</v>
      </c>
    </row>
    <row r="13" spans="1:10" s="41" customFormat="1" ht="14.85" customHeight="1" x14ac:dyDescent="0.25">
      <c r="A13" s="42" t="s">
        <v>91</v>
      </c>
      <c r="B13" s="40" t="s">
        <v>155</v>
      </c>
      <c r="C13" s="42" t="s">
        <v>92</v>
      </c>
      <c r="D13" s="42" t="s">
        <v>71</v>
      </c>
      <c r="E13" s="42" t="s">
        <v>72</v>
      </c>
      <c r="F13" s="42" t="s">
        <v>75</v>
      </c>
      <c r="G13" s="42" t="s">
        <v>76</v>
      </c>
      <c r="H13" s="42" t="s">
        <v>123</v>
      </c>
      <c r="I13" s="42" t="s">
        <v>124</v>
      </c>
    </row>
    <row r="14" spans="1:10" ht="14.85" customHeight="1" x14ac:dyDescent="0.25">
      <c r="A14" s="44" t="s">
        <v>94</v>
      </c>
      <c r="B14" s="44"/>
      <c r="C14" s="44" t="s">
        <v>95</v>
      </c>
      <c r="D14" s="42" t="s">
        <v>71</v>
      </c>
      <c r="E14" s="45" t="s">
        <v>72</v>
      </c>
      <c r="F14" s="45"/>
      <c r="G14" s="46" t="s">
        <v>118</v>
      </c>
      <c r="H14" s="42"/>
      <c r="I14" s="42" t="s">
        <v>122</v>
      </c>
    </row>
    <row r="15" spans="1:10" s="76" customFormat="1" ht="14.85" customHeight="1" x14ac:dyDescent="0.25">
      <c r="A15" s="74" t="s">
        <v>96</v>
      </c>
      <c r="B15" s="74"/>
      <c r="C15" s="74" t="s">
        <v>97</v>
      </c>
      <c r="D15" s="75" t="s">
        <v>98</v>
      </c>
      <c r="E15" s="74" t="s">
        <v>93</v>
      </c>
      <c r="F15" s="74" t="s">
        <v>117</v>
      </c>
      <c r="G15" s="74"/>
      <c r="H15" s="75" t="s">
        <v>122</v>
      </c>
      <c r="I15" s="74"/>
      <c r="J15" s="76" t="s">
        <v>99</v>
      </c>
    </row>
    <row r="16" spans="1:10" ht="14.85" customHeight="1" x14ac:dyDescent="0.25">
      <c r="A16" s="46" t="s">
        <v>100</v>
      </c>
      <c r="B16" s="46"/>
      <c r="C16" s="46"/>
      <c r="D16" s="43" t="s">
        <v>98</v>
      </c>
      <c r="E16" s="46" t="s">
        <v>101</v>
      </c>
      <c r="F16" s="45" t="s">
        <v>115</v>
      </c>
      <c r="G16" s="45" t="s">
        <v>116</v>
      </c>
      <c r="H16" s="46" t="s">
        <v>159</v>
      </c>
      <c r="I16" s="46" t="s">
        <v>158</v>
      </c>
      <c r="J16" s="47" t="s">
        <v>102</v>
      </c>
    </row>
    <row r="17" spans="1:10" ht="14.85" customHeight="1" x14ac:dyDescent="0.25">
      <c r="A17" s="42" t="s">
        <v>103</v>
      </c>
      <c r="B17" s="42"/>
      <c r="C17" s="42"/>
      <c r="D17" s="42" t="s">
        <v>71</v>
      </c>
      <c r="E17" s="42" t="s">
        <v>72</v>
      </c>
      <c r="F17" s="42" t="s">
        <v>156</v>
      </c>
      <c r="G17" s="42" t="s">
        <v>157</v>
      </c>
      <c r="H17" s="48" t="s">
        <v>104</v>
      </c>
      <c r="I17" s="48" t="s">
        <v>105</v>
      </c>
      <c r="J17" s="49" t="s">
        <v>106</v>
      </c>
    </row>
    <row r="18" spans="1:10" ht="14.85" customHeight="1" x14ac:dyDescent="0.25">
      <c r="A18" s="42" t="s">
        <v>184</v>
      </c>
      <c r="B18" s="42" t="s">
        <v>155</v>
      </c>
      <c r="C18" s="44" t="s">
        <v>148</v>
      </c>
      <c r="D18" s="44" t="s">
        <v>71</v>
      </c>
      <c r="E18" s="44" t="s">
        <v>93</v>
      </c>
      <c r="F18" s="44" t="s">
        <v>117</v>
      </c>
      <c r="G18" s="44"/>
      <c r="H18" s="42" t="s">
        <v>122</v>
      </c>
      <c r="I18" s="44"/>
      <c r="J18" s="49"/>
    </row>
    <row r="19" spans="1:10" ht="14.85" customHeight="1" x14ac:dyDescent="0.25">
      <c r="A19" s="42" t="s">
        <v>137</v>
      </c>
      <c r="B19" s="42" t="s">
        <v>150</v>
      </c>
      <c r="C19" s="44"/>
      <c r="D19" s="44" t="s">
        <v>71</v>
      </c>
      <c r="E19" s="44" t="s">
        <v>93</v>
      </c>
      <c r="F19" s="44" t="s">
        <v>171</v>
      </c>
      <c r="G19" s="44"/>
      <c r="H19" s="42" t="s">
        <v>122</v>
      </c>
      <c r="I19" s="44"/>
      <c r="J19" s="49"/>
    </row>
    <row r="20" spans="1:10" ht="14.85" customHeight="1" x14ac:dyDescent="0.25">
      <c r="A20" s="42" t="s">
        <v>137</v>
      </c>
      <c r="B20" s="42" t="s">
        <v>155</v>
      </c>
      <c r="C20" s="44"/>
      <c r="D20" s="44" t="s">
        <v>71</v>
      </c>
      <c r="E20" s="44" t="s">
        <v>93</v>
      </c>
      <c r="F20" s="44" t="s">
        <v>172</v>
      </c>
      <c r="G20" s="44"/>
      <c r="H20" s="42" t="s">
        <v>122</v>
      </c>
      <c r="I20" s="44"/>
      <c r="J20" s="49"/>
    </row>
    <row r="21" spans="1:10" ht="14.85" customHeight="1" x14ac:dyDescent="0.25">
      <c r="A21" s="42" t="s">
        <v>137</v>
      </c>
      <c r="B21" s="42" t="s">
        <v>163</v>
      </c>
      <c r="C21" s="44"/>
      <c r="D21" s="44" t="s">
        <v>71</v>
      </c>
      <c r="E21" s="44" t="s">
        <v>93</v>
      </c>
      <c r="F21" s="44" t="s">
        <v>173</v>
      </c>
      <c r="G21" s="44"/>
      <c r="H21" s="42" t="s">
        <v>122</v>
      </c>
      <c r="I21" s="71"/>
      <c r="J21" s="49"/>
    </row>
    <row r="22" spans="1:10" ht="14.85" customHeight="1" x14ac:dyDescent="0.25">
      <c r="A22" s="44" t="s">
        <v>132</v>
      </c>
      <c r="B22" s="44" t="s">
        <v>150</v>
      </c>
      <c r="C22" s="44" t="s">
        <v>133</v>
      </c>
      <c r="D22" s="42" t="s">
        <v>71</v>
      </c>
      <c r="E22" s="45" t="s">
        <v>93</v>
      </c>
      <c r="F22" s="46" t="s">
        <v>174</v>
      </c>
      <c r="G22" s="44"/>
      <c r="H22" s="42" t="s">
        <v>122</v>
      </c>
    </row>
    <row r="23" spans="1:10" ht="14.85" customHeight="1" x14ac:dyDescent="0.25">
      <c r="A23" s="42" t="s">
        <v>132</v>
      </c>
      <c r="B23" s="42" t="s">
        <v>155</v>
      </c>
      <c r="C23" s="44" t="s">
        <v>133</v>
      </c>
      <c r="D23" s="44" t="s">
        <v>71</v>
      </c>
      <c r="E23" s="44" t="s">
        <v>93</v>
      </c>
      <c r="F23" s="46" t="s">
        <v>175</v>
      </c>
      <c r="G23" s="46" t="s">
        <v>176</v>
      </c>
      <c r="H23" s="44" t="s">
        <v>123</v>
      </c>
      <c r="I23" s="44" t="s">
        <v>124</v>
      </c>
    </row>
    <row r="24" spans="1:10" ht="14.85" customHeight="1" x14ac:dyDescent="0.25">
      <c r="A24" s="42" t="s">
        <v>134</v>
      </c>
      <c r="B24" s="42" t="s">
        <v>155</v>
      </c>
      <c r="C24" s="44"/>
      <c r="D24" s="44" t="s">
        <v>71</v>
      </c>
      <c r="E24" s="44" t="s">
        <v>93</v>
      </c>
      <c r="F24" s="46" t="s">
        <v>175</v>
      </c>
      <c r="G24" s="46" t="s">
        <v>176</v>
      </c>
      <c r="H24" s="44"/>
      <c r="I24" s="71"/>
    </row>
    <row r="25" spans="1:10" ht="14.85" customHeight="1" x14ac:dyDescent="0.25">
      <c r="A25" s="42" t="s">
        <v>135</v>
      </c>
      <c r="B25" s="42" t="s">
        <v>150</v>
      </c>
      <c r="C25" s="44" t="s">
        <v>144</v>
      </c>
      <c r="D25" s="44" t="s">
        <v>71</v>
      </c>
      <c r="E25" s="44" t="s">
        <v>93</v>
      </c>
      <c r="F25" s="46" t="s">
        <v>174</v>
      </c>
      <c r="G25" s="46"/>
      <c r="H25" s="42" t="s">
        <v>122</v>
      </c>
    </row>
    <row r="26" spans="1:10" ht="14.85" customHeight="1" x14ac:dyDescent="0.25">
      <c r="A26" s="42" t="s">
        <v>135</v>
      </c>
      <c r="B26" s="42" t="s">
        <v>155</v>
      </c>
      <c r="C26" s="44" t="s">
        <v>144</v>
      </c>
      <c r="D26" s="44" t="s">
        <v>71</v>
      </c>
      <c r="E26" s="44" t="s">
        <v>93</v>
      </c>
      <c r="F26" s="46" t="s">
        <v>175</v>
      </c>
      <c r="G26" s="46" t="s">
        <v>176</v>
      </c>
      <c r="H26" s="44" t="s">
        <v>123</v>
      </c>
      <c r="I26" s="44" t="s">
        <v>124</v>
      </c>
    </row>
    <row r="27" spans="1:10" ht="14.85" customHeight="1" x14ac:dyDescent="0.25">
      <c r="A27" s="42" t="s">
        <v>138</v>
      </c>
      <c r="B27" s="42" t="s">
        <v>165</v>
      </c>
      <c r="C27" s="44" t="s">
        <v>133</v>
      </c>
      <c r="D27" s="44" t="s">
        <v>71</v>
      </c>
      <c r="E27" s="44" t="s">
        <v>93</v>
      </c>
      <c r="F27" s="46" t="s">
        <v>174</v>
      </c>
      <c r="G27" s="46"/>
      <c r="H27" s="42" t="s">
        <v>122</v>
      </c>
    </row>
    <row r="28" spans="1:10" ht="14.85" customHeight="1" x14ac:dyDescent="0.25">
      <c r="A28" s="42" t="s">
        <v>138</v>
      </c>
      <c r="B28" s="42" t="s">
        <v>166</v>
      </c>
      <c r="C28" s="44" t="s">
        <v>133</v>
      </c>
      <c r="D28" s="44" t="s">
        <v>71</v>
      </c>
      <c r="E28" s="44" t="s">
        <v>93</v>
      </c>
      <c r="F28" s="46" t="s">
        <v>177</v>
      </c>
      <c r="G28" s="46"/>
      <c r="H28" s="42" t="s">
        <v>164</v>
      </c>
    </row>
    <row r="29" spans="1:10" ht="14.85" customHeight="1" x14ac:dyDescent="0.25">
      <c r="A29" s="42" t="s">
        <v>138</v>
      </c>
      <c r="B29" s="42" t="s">
        <v>155</v>
      </c>
      <c r="C29" s="44" t="s">
        <v>133</v>
      </c>
      <c r="D29" s="44" t="s">
        <v>71</v>
      </c>
      <c r="E29" s="44" t="s">
        <v>93</v>
      </c>
      <c r="F29" s="46" t="s">
        <v>175</v>
      </c>
      <c r="G29" s="46" t="s">
        <v>176</v>
      </c>
      <c r="H29" s="44" t="s">
        <v>123</v>
      </c>
      <c r="I29" s="44" t="s">
        <v>124</v>
      </c>
    </row>
    <row r="30" spans="1:10" ht="14.85" customHeight="1" x14ac:dyDescent="0.25">
      <c r="A30" s="42" t="s">
        <v>139</v>
      </c>
      <c r="B30" s="42" t="s">
        <v>155</v>
      </c>
      <c r="C30" s="44" t="s">
        <v>167</v>
      </c>
      <c r="D30" s="44" t="s">
        <v>71</v>
      </c>
      <c r="E30" s="44" t="s">
        <v>93</v>
      </c>
      <c r="F30" s="44" t="s">
        <v>178</v>
      </c>
      <c r="G30" s="44"/>
      <c r="H30" s="44"/>
      <c r="I30" s="44"/>
    </row>
    <row r="31" spans="1:10" ht="14.85" customHeight="1" x14ac:dyDescent="0.25">
      <c r="A31" s="42" t="s">
        <v>140</v>
      </c>
      <c r="B31" s="42" t="s">
        <v>155</v>
      </c>
      <c r="C31" s="44" t="s">
        <v>145</v>
      </c>
      <c r="D31" s="44"/>
      <c r="E31" s="44"/>
      <c r="F31" s="44"/>
      <c r="G31" s="44"/>
      <c r="H31" s="44"/>
      <c r="I31" s="44"/>
    </row>
    <row r="32" spans="1:10" ht="14.85" customHeight="1" x14ac:dyDescent="0.25">
      <c r="A32" s="42" t="s">
        <v>141</v>
      </c>
      <c r="B32" s="42" t="s">
        <v>155</v>
      </c>
      <c r="C32" s="44"/>
      <c r="D32" s="44"/>
      <c r="E32" s="44"/>
      <c r="F32" s="44"/>
      <c r="G32" s="44"/>
      <c r="H32" s="44"/>
      <c r="I32" s="44"/>
    </row>
    <row r="33" spans="1:9" ht="14.85" customHeight="1" x14ac:dyDescent="0.25">
      <c r="A33" s="42" t="s">
        <v>136</v>
      </c>
      <c r="B33" s="42" t="s">
        <v>155</v>
      </c>
      <c r="C33" s="44"/>
      <c r="D33" s="44" t="s">
        <v>71</v>
      </c>
      <c r="E33" s="44" t="s">
        <v>93</v>
      </c>
      <c r="F33" s="44" t="s">
        <v>185</v>
      </c>
      <c r="G33" s="44"/>
      <c r="H33" s="44"/>
      <c r="I33" s="44"/>
    </row>
    <row r="34" spans="1:9" ht="14.85" customHeight="1" x14ac:dyDescent="0.25">
      <c r="A34" s="42" t="s">
        <v>142</v>
      </c>
      <c r="B34" s="42" t="s">
        <v>155</v>
      </c>
      <c r="C34" s="44" t="s">
        <v>186</v>
      </c>
      <c r="D34" s="44"/>
      <c r="E34" s="44"/>
      <c r="F34" s="44"/>
      <c r="G34" s="44"/>
      <c r="H34" s="44"/>
      <c r="I34" s="44"/>
    </row>
    <row r="35" spans="1:9" ht="14.85" customHeight="1" x14ac:dyDescent="0.25">
      <c r="A35" s="42" t="s">
        <v>95</v>
      </c>
      <c r="B35" s="42" t="s">
        <v>151</v>
      </c>
      <c r="C35" s="44" t="s">
        <v>147</v>
      </c>
      <c r="D35" s="44" t="s">
        <v>71</v>
      </c>
      <c r="E35" s="44" t="s">
        <v>93</v>
      </c>
      <c r="F35" s="44" t="s">
        <v>179</v>
      </c>
      <c r="G35" s="44" t="s">
        <v>181</v>
      </c>
      <c r="H35" s="44" t="s">
        <v>123</v>
      </c>
      <c r="I35" s="44" t="s">
        <v>124</v>
      </c>
    </row>
    <row r="36" spans="1:9" ht="14.85" customHeight="1" x14ac:dyDescent="0.25">
      <c r="A36" s="42" t="s">
        <v>95</v>
      </c>
      <c r="B36" s="42" t="s">
        <v>152</v>
      </c>
      <c r="C36" s="44" t="s">
        <v>147</v>
      </c>
      <c r="D36" s="44" t="s">
        <v>71</v>
      </c>
      <c r="E36" s="44" t="s">
        <v>93</v>
      </c>
      <c r="F36" s="44" t="s">
        <v>180</v>
      </c>
      <c r="G36" s="44" t="s">
        <v>181</v>
      </c>
      <c r="H36" s="44" t="s">
        <v>123</v>
      </c>
      <c r="I36" s="44" t="s">
        <v>124</v>
      </c>
    </row>
    <row r="37" spans="1:9" ht="14.85" customHeight="1" x14ac:dyDescent="0.25">
      <c r="A37" s="42" t="s">
        <v>143</v>
      </c>
      <c r="B37" s="42" t="s">
        <v>168</v>
      </c>
      <c r="C37" s="44" t="s">
        <v>170</v>
      </c>
      <c r="D37" s="44" t="s">
        <v>71</v>
      </c>
      <c r="E37" s="44" t="s">
        <v>93</v>
      </c>
      <c r="F37" s="44" t="s">
        <v>182</v>
      </c>
      <c r="G37" s="44"/>
      <c r="H37" s="44"/>
      <c r="I37" s="44"/>
    </row>
    <row r="38" spans="1:9" ht="14.8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Luz Amparo</cp:lastModifiedBy>
  <dcterms:created xsi:type="dcterms:W3CDTF">2014-07-01T23:43:25Z</dcterms:created>
  <dcterms:modified xsi:type="dcterms:W3CDTF">2015-10-22T01:58:06Z</dcterms:modified>
</cp:coreProperties>
</file>