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TERCERO\EDICIÓN\Solicitudgráfica_LE_03_01_C0\"/>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7" i="1" l="1"/>
  <c r="C13" i="1"/>
  <c r="A11" i="1"/>
  <c r="A12" i="1"/>
  <c r="C12" i="1"/>
  <c r="C11" i="1"/>
  <c r="C10" i="1"/>
  <c r="D7" i="2"/>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 i="1"/>
  <c r="H11" i="1"/>
  <c r="H12" i="1"/>
  <c r="A13"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 i="1"/>
  <c r="I21" i="2"/>
  <c r="J21" i="2"/>
  <c r="D17" i="2"/>
  <c r="D18" i="2"/>
  <c r="D5" i="2"/>
  <c r="F11" i="1"/>
  <c r="G11" i="1"/>
  <c r="F12" i="1"/>
  <c r="G12" i="1"/>
  <c r="F13" i="1"/>
  <c r="G13" i="1"/>
  <c r="A14" i="1"/>
  <c r="F14" i="1"/>
  <c r="G14" i="1"/>
  <c r="A15" i="1"/>
  <c r="F15" i="1"/>
  <c r="G15" i="1"/>
  <c r="A16"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 i="1"/>
  <c r="A18" i="1"/>
  <c r="A19" i="1"/>
  <c r="A20" i="1"/>
  <c r="A21" i="1"/>
  <c r="A22" i="1"/>
  <c r="A23" i="1"/>
  <c r="A24" i="1"/>
  <c r="A25" i="1"/>
  <c r="A26" i="1"/>
  <c r="A27" i="1"/>
  <c r="A28" i="1"/>
  <c r="C14" i="1"/>
  <c r="C15" i="1"/>
  <c r="C16" i="1"/>
  <c r="C17" i="1"/>
  <c r="C18" i="1"/>
  <c r="C19" i="1"/>
  <c r="C20" i="1"/>
  <c r="F5" i="1"/>
  <c r="K45" i="2"/>
  <c r="H21" i="2"/>
  <c r="G10" i="1"/>
</calcChain>
</file>

<file path=xl/sharedStrings.xml><?xml version="1.0" encoding="utf-8"?>
<sst xmlns="http://schemas.openxmlformats.org/spreadsheetml/2006/main" count="245" uniqueCount="156">
  <si>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</si>
  <si>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</si>
  <si>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</si>
  <si>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</si>
  <si>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</si>
  <si>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</si>
  <si>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</si>
  <si>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</si>
  <si>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</si>
  <si>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</si>
  <si>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</si>
  <si>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</si>
  <si>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</si>
  <si>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</si>
  <si>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</si>
  <si>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</si>
  <si>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</si>
  <si>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</si>
  <si>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</si>
  <si>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</si>
  <si>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</si>
  <si>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</si>
  <si>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</si>
  <si>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</si>
  <si>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</si>
  <si>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</si>
  <si>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</si>
  <si>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</si>
  <si>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</si>
  <si>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</si>
  <si>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</si>
  <si>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</si>
  <si>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</si>
  <si>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</si>
  <si>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</si>
  <si>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</si>
  <si>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</si>
  <si>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</si>
  <si>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</si>
  <si>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</si>
  <si>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</si>
  <si>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</si>
  <si>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</si>
  <si>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</si>
  <si>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</si>
  <si>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</si>
  <si>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</si>
  <si>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</si>
  <si>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</si>
  <si>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</si>
  <si>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</si>
  <si>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</si>
  <si>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</si>
  <si>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</si>
  <si>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</si>
  <si>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</si>
  <si>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</si>
  <si>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</si>
  <si>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</si>
  <si>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</si>
  <si>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</si>
  <si>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</si>
  <si>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</si>
  <si>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</si>
  <si>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</si>
  <si>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</si>
  <si>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</si>
  <si>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</si>
  <si>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</si>
  <si>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</si>
  <si>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</si>
  <si>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</si>
  <si>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</si>
  <si>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</si>
  <si>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</si>
  <si>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</si>
  <si>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</si>
  <si>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</si>
  <si>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</si>
  <si>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</si>
  <si>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</si>
  <si>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</si>
  <si>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</si>
  <si>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</si>
  <si>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</si>
  <si>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</si>
  <si>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</si>
  <si>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</si>
  <si>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</si>
  <si>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</si>
  <si>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</si>
  <si>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</si>
  <si>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</si>
  <si>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</si>
  <si>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</si>
  <si>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</si>
  <si>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</si>
  <si>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</si>
  <si>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</si>
  <si>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</si>
  <si>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</si>
  <si>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</si>
  <si>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</si>
  <si>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</si>
  <si>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</si>
  <si>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</si>
  <si>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</si>
  <si>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</si>
  <si>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</si>
  <si>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</si>
  <si>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</si>
  <si>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</si>
  <si>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</si>
  <si>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</si>
  <si>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</si>
  <si>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</si>
  <si>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</si>
  <si>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</si>
  <si>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</si>
  <si>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</si>
  <si>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</si>
  <si>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</si>
  <si>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</si>
  <si>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</si>
  <si>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</si>
  <si>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</si>
  <si>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</si>
  <si>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</si>
  <si>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</si>
  <si>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</si>
  <si>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</si>
  <si>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</si>
  <si>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</si>
  <si>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</si>
  <si>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</si>
  <si>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</si>
  <si>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</si>
  <si>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</si>
  <si>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</si>
  <si>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</si>
  <si>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</si>
  <si>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</si>
  <si>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</si>
  <si>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</si>
  <si>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</si>
  <si>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Luz Amparo Rubiano Acosta</t>
  </si>
  <si>
    <t>Fotografía</t>
  </si>
  <si>
    <t>F6</t>
  </si>
  <si>
    <t>Vertical</t>
  </si>
  <si>
    <t>La narración</t>
  </si>
  <si>
    <t>LE_03_01_REC30</t>
  </si>
  <si>
    <t>http://commons.wikimedia.org/wiki/Brothers_Grimm#mediaviewer/File:Grimm.jpg</t>
  </si>
  <si>
    <t>http://commons.wikimedia.org/wiki/Charles_Perrault#mediaviewer/File:ChPerrault.jpg</t>
  </si>
  <si>
    <t>http://commons.wikimedia.org/wiki/Hans_Christian_Andersen#mediaviewer/File:HCA_by_Thora_Hallager_1869.jpg</t>
  </si>
  <si>
    <t>http://commons.wikimedia.org/wiki/J._K._Rowling#mediaviewer/File:J._K._Rowling_2010.jpg</t>
  </si>
  <si>
    <t xml:space="preserve">http://commons.wikimedia.org/wiki/File:Roald_Dahl.jpg?uselang=es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</si>
</sst>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horizontal="left" vertical="center" wrapText="1"/>
    </xf>
    <xf numFmtId="0" fontId="4" fillId="0" borderId="0" xfId="5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commons.wikimedia.org/wiki/Brothers_Grimm" TargetMode="External"/><Relationship Id="rId7" Type="http://schemas.openxmlformats.org/officeDocument/2006/relationships/hyperlink" Target="http://commons.wikimedia.org/wiki/J._K._Rowling" TargetMode="External"/><Relationship Id="rId2" Type="http://schemas.openxmlformats.org/officeDocument/2006/relationships/hyperlink" Target="http://commons.wikimedia.org/wiki/Brothers_Grimm" TargetMode="External"/><Relationship Id="rId1" Type="http://schemas.openxmlformats.org/officeDocument/2006/relationships/hyperlink" Target="http://commons.wikimedia.org/wiki/Charles_Perrault" TargetMode="External"/><Relationship Id="rId6" Type="http://schemas.openxmlformats.org/officeDocument/2006/relationships/hyperlink" Target="http://commons.wikimedia.org/wiki/File:Roald_Dahl.jpg?uselang=es" TargetMode="External"/><Relationship Id="rId5" Type="http://schemas.openxmlformats.org/officeDocument/2006/relationships/hyperlink" Target="http://commons.wikimedia.org/wiki/J._K._Rowling" TargetMode="External"/><Relationship Id="rId4" Type="http://schemas.openxmlformats.org/officeDocument/2006/relationships/hyperlink" Target="http://commons.wikimedia.org/wiki/Hans_Christian_Anderse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6"/>
  <sheetViews>
    <sheetView showGridLines="0" tabSelected="1" zoomScale="92" zoomScaleNormal="92" zoomScalePageLayoutView="140" workbookViewId="0">
      <pane ySplit="9" topLeftCell="A10" activePane="bottomLeft" state="frozen"/>
      <selection pane="bottomLeft" activeCell="E20" sqref="E2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129</v>
      </c>
      <c r="C2" s="86" t="s">
        <v>24</v>
      </c>
      <c r="D2" s="87"/>
      <c r="F2" s="79" t="s">
        <v>0</v>
      </c>
      <c r="G2" s="80"/>
      <c r="H2" s="54"/>
      <c r="I2" s="54"/>
      <c r="J2" s="16"/>
    </row>
    <row r="3" spans="1:16" ht="15.75" x14ac:dyDescent="0.25">
      <c r="A3" s="1"/>
      <c r="B3" s="4" t="s">
        <v>8</v>
      </c>
      <c r="C3" s="88">
        <v>3</v>
      </c>
      <c r="D3" s="89"/>
      <c r="F3" s="81"/>
      <c r="G3" s="82"/>
      <c r="H3" s="54"/>
      <c r="I3" s="54"/>
      <c r="J3" s="16"/>
    </row>
    <row r="4" spans="1:16" ht="16.5" x14ac:dyDescent="0.3">
      <c r="A4" s="1"/>
      <c r="B4" s="4" t="s">
        <v>54</v>
      </c>
      <c r="C4" s="90" t="s">
        <v>149</v>
      </c>
      <c r="D4" s="91"/>
      <c r="E4" s="5"/>
      <c r="F4" s="53" t="s">
        <v>55</v>
      </c>
      <c r="G4" s="52" t="s">
        <v>56</v>
      </c>
      <c r="H4" s="54"/>
      <c r="I4" s="54"/>
      <c r="J4" s="16"/>
      <c r="K4" s="16"/>
    </row>
    <row r="5" spans="1:16" ht="16.5" thickBot="1" x14ac:dyDescent="0.3">
      <c r="A5" s="1"/>
      <c r="B5" s="6" t="s">
        <v>1</v>
      </c>
      <c r="C5" s="92" t="s">
        <v>145</v>
      </c>
      <c r="D5" s="93"/>
      <c r="E5" s="5"/>
      <c r="F5" s="51" t="str">
        <f>IF(G4="Recurso","Motor del recurso","")</f>
        <v>Motor del recurso</v>
      </c>
      <c r="G5" s="51" t="s">
        <v>147</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40</v>
      </c>
      <c r="C7" s="8" t="s">
        <v>150</v>
      </c>
      <c r="D7" s="37"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34" t="s">
        <v>2</v>
      </c>
      <c r="B9" s="25" t="s">
        <v>9</v>
      </c>
      <c r="C9" s="78" t="s">
        <v>3</v>
      </c>
      <c r="D9" s="24" t="s">
        <v>4</v>
      </c>
      <c r="E9" s="24" t="s">
        <v>5</v>
      </c>
      <c r="F9" s="74" t="s">
        <v>61</v>
      </c>
      <c r="G9" s="74" t="s">
        <v>59</v>
      </c>
      <c r="H9" s="74" t="s">
        <v>60</v>
      </c>
      <c r="I9" s="74" t="s">
        <v>121</v>
      </c>
      <c r="J9" s="25" t="s">
        <v>6</v>
      </c>
      <c r="K9" s="26" t="s">
        <v>7</v>
      </c>
    </row>
    <row r="10" spans="1:16" s="12" customFormat="1" ht="65.25" customHeight="1" x14ac:dyDescent="0.25">
      <c r="A10" s="13" t="s">
        <v>142</v>
      </c>
      <c r="B10" s="113" t="s">
        <v>151</v>
      </c>
      <c r="C10" s="27" t="str">
        <f t="shared" ref="C10:C20" si="0">IF(OR(B10&lt;&gt;"",J10&lt;&gt;""),IF($G$4="Recurso",CONCATENATE($G$4," ",$G$5),$G$4),"")</f>
        <v>Recurso F6</v>
      </c>
      <c r="D10" s="14" t="s">
        <v>146</v>
      </c>
      <c r="E10" s="14" t="s">
        <v>148</v>
      </c>
      <c r="F10" s="14" t="str">
        <f>IF(OR(B10&lt;&gt;"",J10&lt;&gt;""),CONCATENATE($C$7,"_",$A10,IF($G$4="Cuaderno de Estudio","_small",CONCATENATE(IF(I10="","","n"),IF(LEFT($G$5,1)="F",".jpg",".png")))),"")</f>
        <v>LE_03_01_REC30_IMG01.jpg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63" x14ac:dyDescent="0.25">
      <c r="A11" s="13" t="str">
        <f>IF(OR(B11&lt;&gt;"",J11&lt;&gt;""),CONCATENATE(LEFT(A10,3),IF(MID(A10,4,2)+1&lt;10,CONCATENATE("0",MID(A10,4,2)+1))),"")</f>
        <v>IMG02</v>
      </c>
      <c r="B11" s="112" t="s">
        <v>152</v>
      </c>
      <c r="C11" s="27" t="str">
        <f t="shared" si="0"/>
        <v>Recurso F6</v>
      </c>
      <c r="D11" s="14" t="s">
        <v>146</v>
      </c>
      <c r="E11" s="14" t="s">
        <v>148</v>
      </c>
      <c r="F11" s="14" t="str">
        <f t="shared" ref="F11:F72" si="1">IF(OR(B11&lt;&gt;"",J11&lt;&gt;""),CONCATENATE($C$7,"_",$A11,IF($G$4="Cuaderno de Estudio","_small",CONCATENATE(IF(I11="","","n"),IF(LEFT($G$5,1)="F",".jpg",".png")))),"")</f>
        <v>LE_03_01_REC30_IMG02.jpg</v>
      </c>
      <c r="G11" s="14" t="str">
        <f>IF(F11&lt;&gt;"",IF($G$4="Recurso",IF(LEFT($G$5,1)="M",VLOOKUP($G$5,'Definición técnica de imagenes'!$A$3:$G$17,5,FALSE),IF($G$5="F1",'Definición técnica de imagenes'!$E$15,'Definición técnica de imagenes'!$F$13)),'Definición técnica de imagenes'!$E$16),"")</f>
        <v>800 x 460 px</v>
      </c>
      <c r="H11" s="14" t="str">
        <f t="shared" ref="H11:H72"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63" x14ac:dyDescent="0.25">
      <c r="A12" s="13" t="str">
        <f>IF(OR(B12&lt;&gt;"",J12&lt;&gt;""),CONCATENATE(LEFT(A11,3),IF(MID(A11,4,2)+1&lt;10,CONCATENATE("0",MID(A11,4,2)+1))),"")</f>
        <v>IMG03</v>
      </c>
      <c r="B12" s="113" t="s">
        <v>151</v>
      </c>
      <c r="C12" s="27" t="str">
        <f t="shared" si="0"/>
        <v>Recurso F6</v>
      </c>
      <c r="D12" s="14" t="s">
        <v>146</v>
      </c>
      <c r="E12" s="14" t="s">
        <v>148</v>
      </c>
      <c r="F12" s="14" t="str">
        <f t="shared" si="1"/>
        <v>LE_03_01_REC30_IMG03.jpg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78.75" x14ac:dyDescent="0.25">
      <c r="A13" s="13" t="str">
        <f t="shared" ref="A13:A28" si="3">IF(OR(B13&lt;&gt;"",J13&lt;&gt;""),CONCATENATE(LEFT(A12,3),IF(MID(A12,4,2)+1&lt;10,CONCATENATE("0",MID(A12,4,2)+1))),"")</f>
        <v>IMG04</v>
      </c>
      <c r="B13" s="113" t="s">
        <v>153</v>
      </c>
      <c r="C13" s="27" t="str">
        <f t="shared" si="0"/>
        <v>Recurso F6</v>
      </c>
      <c r="D13" s="14" t="s">
        <v>146</v>
      </c>
      <c r="E13" s="14" t="s">
        <v>148</v>
      </c>
      <c r="F13" s="14" t="str">
        <f t="shared" si="1"/>
        <v>LE_03_01_REC30_IMG04.jpg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63" x14ac:dyDescent="0.25">
      <c r="A14" s="13" t="str">
        <f t="shared" si="3"/>
        <v>IMG05</v>
      </c>
      <c r="B14" s="113" t="s">
        <v>154</v>
      </c>
      <c r="C14" s="27" t="str">
        <f t="shared" si="0"/>
        <v>Recurso F6</v>
      </c>
      <c r="D14" s="14" t="s">
        <v>146</v>
      </c>
      <c r="E14" s="14" t="s">
        <v>148</v>
      </c>
      <c r="F14" s="14" t="str">
        <f t="shared" si="1"/>
        <v>LE_03_01_REC30_IMG05.jpg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t="str">
        <f t="shared" si="3"/>
        <v>IMG06</v>
      </c>
      <c r="B15" s="28">
        <v>92229586</v>
      </c>
      <c r="C15" s="27" t="str">
        <f t="shared" si="0"/>
        <v>Recurso F6</v>
      </c>
      <c r="D15" s="14" t="s">
        <v>146</v>
      </c>
      <c r="E15" s="14" t="s">
        <v>148</v>
      </c>
      <c r="F15" s="14" t="str">
        <f t="shared" si="1"/>
        <v>LE_03_01_REC30_IMG06.jpg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33"/>
      <c r="K15" s="35"/>
    </row>
    <row r="16" spans="1:16" s="12" customFormat="1" ht="47.25" x14ac:dyDescent="0.25">
      <c r="A16" s="13" t="str">
        <f t="shared" si="3"/>
        <v>IMG07</v>
      </c>
      <c r="B16" s="113" t="s">
        <v>155</v>
      </c>
      <c r="C16" s="27" t="str">
        <f t="shared" si="0"/>
        <v>Recurso F6</v>
      </c>
      <c r="D16" s="14" t="s">
        <v>146</v>
      </c>
      <c r="E16" s="14" t="s">
        <v>148</v>
      </c>
      <c r="F16" s="14" t="str">
        <f t="shared" si="1"/>
        <v>LE_03_01_REC30_IMG07.jpg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ht="63" x14ac:dyDescent="0.3">
      <c r="A17" s="13" t="str">
        <f t="shared" si="3"/>
        <v>IMG08</v>
      </c>
      <c r="B17" s="113" t="s">
        <v>154</v>
      </c>
      <c r="C17" s="27" t="str">
        <f t="shared" si="0"/>
        <v>Recurso F6</v>
      </c>
      <c r="D17" s="14" t="s">
        <v>146</v>
      </c>
      <c r="E17" s="14" t="s">
        <v>148</v>
      </c>
      <c r="F17" s="14" t="str">
        <f t="shared" si="1"/>
        <v>LE_03_01_REC30_IMG08.jpg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33"/>
      <c r="K17" s="35"/>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19"/>
      <c r="K18" s="21"/>
    </row>
    <row r="19" spans="1:11" s="12" customFormat="1" x14ac:dyDescent="0.25">
      <c r="A19" s="13" t="str">
        <f t="shared" si="3"/>
        <v/>
      </c>
      <c r="B19" s="29"/>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1"/>
      <c r="K19" s="21"/>
    </row>
    <row r="20" spans="1:11" s="12" customFormat="1" x14ac:dyDescent="0.25">
      <c r="A20" s="13" t="str">
        <f t="shared" si="3"/>
        <v/>
      </c>
      <c r="B20" s="30"/>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20"/>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t="str">
        <f t="shared" si="3"/>
        <v/>
      </c>
      <c r="B22" s="27"/>
      <c r="C22" s="27"/>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9"/>
    </row>
    <row r="24" spans="1:11" s="12" customFormat="1" x14ac:dyDescent="0.25">
      <c r="A24" s="13" t="str">
        <f t="shared" si="3"/>
        <v/>
      </c>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9"/>
      <c r="K25" s="19"/>
    </row>
    <row r="26" spans="1:11" s="12" customForma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31"/>
      <c r="C34" s="31"/>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22"/>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3"/>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ref="F73:F106" si="4">IF(OR(B73&lt;&gt;"",J73&lt;&gt;""),CONCATENATE($C$7,"_",$A73,IF($G$4="Cuaderno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ref="H73:H106" si="5">IF(AND(I73&lt;&gt;"",I73&lt;&gt;0),IF(OR(B73&lt;&gt;"",J73&lt;&gt;""),CONCATENATE($C$7,"_",$A73,IF($G$4="Cuaderno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hyperlinks>
    <hyperlink ref="B11" r:id="rId1" location="mediaviewer/File:ChPerrault.jpg"/>
    <hyperlink ref="B10" r:id="rId2" location="mediaviewer/File:Grimm.jpg" display="http://commons.wikimedia.org/wiki/Brothers_Grimm - mediaviewer/File:Grimm.jpg"/>
    <hyperlink ref="B12" r:id="rId3" location="mediaviewer/File:Grimm.jpg" display="http://commons.wikimedia.org/wiki/Brothers_Grimm - mediaviewer/File:Grimm.jpg"/>
    <hyperlink ref="B13" r:id="rId4" location="mediaviewer/File:HCA_by_Thora_Hallager_1869.jpg" display="http://commons.wikimedia.org/wiki/Hans_Christian_Andersen - mediaviewer/File:HCA_by_Thora_Hallager_1869.jpg"/>
    <hyperlink ref="B14" r:id="rId5" location="mediaviewer/File:J._K._Rowling_2010.jpg" display="http://commons.wikimedia.org/wiki/J._K._Rowling - mediaviewer/File:J._K._Rowling_2010.jpg"/>
    <hyperlink ref="B16" r:id="rId6"/>
    <hyperlink ref="B17" r:id="rId7" location="mediaviewer/File:J._K._Rowling_2010.jpg" display="http://commons.wikimedia.org/wiki/J._K._Rowling - mediaviewer/File:J._K._Rowling_2010.jpg"/>
  </hyperlinks>
  <pageMargins left="0.75" right="0.75" top="1" bottom="1" header="0.5" footer="0.5"/>
  <pageSetup orientation="portrait" horizontalDpi="4294967292" verticalDpi="4294967292"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G18" sqref="G18"/>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6" t="s">
        <v>38</v>
      </c>
      <c r="B1" s="97"/>
      <c r="C1" s="97"/>
      <c r="D1" s="97"/>
      <c r="E1" s="97"/>
      <c r="F1" s="98"/>
    </row>
    <row r="2" spans="1:11" x14ac:dyDescent="0.25">
      <c r="A2" s="44" t="s">
        <v>42</v>
      </c>
      <c r="B2" s="45"/>
      <c r="C2" s="99" t="s">
        <v>13</v>
      </c>
      <c r="D2" s="100"/>
      <c r="E2" s="101"/>
      <c r="F2" s="46"/>
    </row>
    <row r="3" spans="1:11" ht="63" x14ac:dyDescent="0.25">
      <c r="A3" s="47" t="s">
        <v>43</v>
      </c>
      <c r="B3" s="45"/>
      <c r="C3" s="105" t="s">
        <v>14</v>
      </c>
      <c r="D3" s="106"/>
      <c r="E3" s="107"/>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08" t="str">
        <f>CONCATENATE(H21,"_",I21,"_",J21,"_CO")</f>
        <v>LE_03_01_CO</v>
      </c>
      <c r="E5" s="109"/>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94" t="str">
        <f>CONCATENATE("SolicitudGrafica_",D5,".xls")</f>
        <v>SolicitudGrafica_LE_03_01_CO.xls</v>
      </c>
      <c r="E7" s="94"/>
      <c r="F7" s="95"/>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96" t="s">
        <v>41</v>
      </c>
      <c r="B13" s="97"/>
      <c r="C13" s="97"/>
      <c r="D13" s="97"/>
      <c r="E13" s="97"/>
      <c r="F13" s="98"/>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99" t="s">
        <v>49</v>
      </c>
      <c r="D15" s="100"/>
      <c r="E15" s="100"/>
      <c r="F15" s="101"/>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02" t="str">
        <f>CONCATENATE(H21,"_",I21,"_",J21,"_",K45)</f>
        <v>LE_03_01_REC10</v>
      </c>
      <c r="E17" s="103"/>
      <c r="F17" s="104"/>
      <c r="J17" s="36">
        <v>14</v>
      </c>
      <c r="K17" s="36">
        <v>14</v>
      </c>
    </row>
    <row r="18" spans="1:11" ht="79.5" thickBot="1" x14ac:dyDescent="0.3">
      <c r="A18" s="47" t="s">
        <v>48</v>
      </c>
      <c r="B18" s="45"/>
      <c r="C18" s="76" t="s">
        <v>128</v>
      </c>
      <c r="D18" s="94" t="str">
        <f>CONCATENATE("SolicitudGrafica_",D17,".xls")</f>
        <v>SolicitudGrafica_LE_03_01_REC10.xls</v>
      </c>
      <c r="E18" s="94"/>
      <c r="F18" s="95"/>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1</v>
      </c>
      <c r="J20" s="36">
        <v>1</v>
      </c>
      <c r="K20" s="36">
        <v>17</v>
      </c>
    </row>
    <row r="21" spans="1:11" x14ac:dyDescent="0.25">
      <c r="H21" s="36" t="str">
        <f>IF(INDEX(H4:H7,H20)=H4,"MA",IF(INDEX(H4:H7,H20)=H5,"CN",IF(INDEX(H4:H7,H20)=H6,"CS",IF(INDEX(H4:H7,H20)=H7,"LE"))))</f>
        <v>LE</v>
      </c>
      <c r="I21" s="36" t="str">
        <f>CONCATENATE(IF((I20+2)&lt;10,"0",""),I20+2)</f>
        <v>03</v>
      </c>
      <c r="J21" s="36" t="str">
        <f>CONCATENATE(IF(J20&lt;10,"0",""),J20)</f>
        <v>01</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2015-03-07T19:27:58Z</dcterms:modified>
</cp:coreProperties>
</file>