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TERCERO\EDICIÓN\Solicitudgráfica_LE_03_01_C0\"/>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3" i="1" l="1"/>
  <c r="C12" i="1"/>
  <c r="C11" i="1"/>
  <c r="C10" i="1"/>
  <c r="D7" i="2"/>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A14"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I21" i="2"/>
  <c r="J21" i="2"/>
  <c r="D17" i="2"/>
  <c r="D18" i="2"/>
  <c r="D5" i="2"/>
  <c r="F11" i="1"/>
  <c r="G11" i="1"/>
  <c r="F12" i="1"/>
  <c r="G12" i="1"/>
  <c r="F13" i="1"/>
  <c r="G13" i="1"/>
  <c r="F14" i="1"/>
  <c r="G14" i="1"/>
  <c r="A15"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6" i="1"/>
  <c r="A17" i="1"/>
  <c r="A18" i="1"/>
  <c r="A19" i="1"/>
  <c r="A20" i="1"/>
  <c r="A21" i="1"/>
  <c r="A22" i="1"/>
  <c r="A23" i="1"/>
  <c r="A24" i="1"/>
  <c r="A25" i="1"/>
  <c r="A26" i="1"/>
  <c r="A27" i="1"/>
  <c r="A28" i="1"/>
  <c r="A29" i="1"/>
  <c r="A30" i="1"/>
  <c r="C15" i="1"/>
  <c r="C16" i="1"/>
  <c r="C17" i="1"/>
  <c r="C18" i="1"/>
  <c r="C19" i="1"/>
  <c r="C20" i="1"/>
  <c r="C21" i="1"/>
  <c r="C22" i="1"/>
  <c r="F5" i="1"/>
  <c r="K45" i="2"/>
  <c r="H21" i="2"/>
  <c r="G10" i="1"/>
</calcChain>
</file>

<file path=xl/sharedStrings.xml><?xml version="1.0" encoding="utf-8"?>
<sst xmlns="http://schemas.openxmlformats.org/spreadsheetml/2006/main" count="230" uniqueCount="151">
  <si>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</si>
  <si>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</si>
  <si>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</si>
  <si>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</si>
  <si>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</si>
  <si>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</si>
  <si>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</si>
  <si>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</si>
  <si>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</si>
  <si>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</si>
  <si>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</si>
  <si>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</si>
  <si>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</si>
  <si>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</si>
  <si>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</si>
  <si>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</si>
  <si>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</si>
  <si>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</si>
  <si>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</si>
  <si>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</si>
  <si>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</si>
  <si>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</si>
  <si>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</si>
  <si>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</si>
  <si>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</si>
  <si>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</si>
  <si>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</si>
  <si>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</si>
  <si>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</si>
  <si>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</si>
  <si>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</si>
  <si>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</si>
  <si>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</si>
  <si>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</si>
  <si>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</si>
  <si>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</si>
  <si>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</si>
  <si>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</si>
  <si>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</si>
  <si>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</si>
  <si>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</si>
  <si>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</si>
  <si>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</si>
  <si>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</si>
  <si>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</si>
  <si>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</si>
  <si>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</si>
  <si>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</si>
  <si>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</si>
  <si>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</si>
  <si>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</si>
  <si>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</si>
  <si>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</si>
  <si>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</si>
  <si>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</si>
  <si>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</si>
  <si>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</si>
  <si>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</si>
  <si>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</si>
  <si>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</si>
  <si>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</si>
  <si>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</si>
  <si>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</si>
  <si>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</si>
  <si>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</si>
  <si>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</si>
  <si>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</si>
  <si>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</si>
  <si>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</si>
  <si>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</si>
  <si>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</si>
  <si>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</si>
  <si>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</si>
  <si>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</si>
  <si>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</si>
  <si>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</si>
  <si>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</si>
  <si>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</si>
  <si>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</si>
  <si>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</si>
  <si>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</si>
  <si>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</si>
  <si>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</si>
  <si>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</si>
  <si>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</si>
  <si>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</si>
  <si>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</si>
  <si>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</si>
  <si>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</si>
  <si>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</si>
  <si>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</si>
  <si>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</si>
  <si>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</si>
  <si>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</si>
  <si>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</si>
  <si>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</si>
  <si>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</si>
  <si>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</si>
  <si>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</si>
  <si>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</si>
  <si>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</si>
  <si>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</si>
  <si>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</si>
  <si>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</si>
  <si>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</si>
  <si>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</si>
  <si>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</si>
  <si>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</si>
  <si>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</si>
  <si>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</si>
  <si>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</si>
  <si>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</si>
  <si>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</si>
  <si>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</si>
  <si>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</si>
  <si>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</si>
  <si>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</si>
  <si>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</si>
  <si>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</si>
  <si>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</si>
  <si>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</si>
  <si>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</si>
  <si>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</si>
  <si>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</si>
  <si>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</si>
  <si>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</si>
  <si>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</si>
  <si>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</si>
  <si>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</si>
  <si>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</si>
  <si>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</si>
  <si>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</si>
  <si>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</si>
  <si>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</si>
  <si>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</si>
  <si>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</si>
  <si>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</si>
  <si>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</si>
  <si>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</si>
  <si>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</si>
  <si>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</si>
  <si>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</si>
  <si>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</si>
  <si>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</si>
  <si>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</si>
  <si>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Luz Amparo Rubiano Acosta</t>
  </si>
  <si>
    <t>Fotografía</t>
  </si>
  <si>
    <t>F6</t>
  </si>
  <si>
    <t>LE_03_01_REC80</t>
  </si>
  <si>
    <t>La narración</t>
  </si>
  <si>
    <t>Vertical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</si>
</sst>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left"/>
    </xf>
    <xf numFmtId="0" fontId="2" fillId="0" borderId="6" xfId="0" applyFont="1" applyFill="1" applyBorder="1" applyAlignment="1">
      <alignment horizontal="left"/>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6" sqref="C16"/>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24</v>
      </c>
      <c r="D2" s="88"/>
      <c r="F2" s="80" t="s">
        <v>0</v>
      </c>
      <c r="G2" s="81"/>
      <c r="H2" s="55"/>
      <c r="I2" s="55"/>
      <c r="J2" s="16"/>
    </row>
    <row r="3" spans="1:16" ht="15.75" x14ac:dyDescent="0.25">
      <c r="A3" s="1"/>
      <c r="B3" s="4" t="s">
        <v>8</v>
      </c>
      <c r="C3" s="89">
        <v>3</v>
      </c>
      <c r="D3" s="90"/>
      <c r="F3" s="82"/>
      <c r="G3" s="83"/>
      <c r="H3" s="55"/>
      <c r="I3" s="55"/>
      <c r="J3" s="16"/>
    </row>
    <row r="4" spans="1:16" ht="16.5" x14ac:dyDescent="0.3">
      <c r="A4" s="1"/>
      <c r="B4" s="4" t="s">
        <v>54</v>
      </c>
      <c r="C4" s="91" t="s">
        <v>149</v>
      </c>
      <c r="D4" s="92"/>
      <c r="E4" s="5"/>
      <c r="F4" s="54" t="s">
        <v>55</v>
      </c>
      <c r="G4" s="53" t="s">
        <v>56</v>
      </c>
      <c r="H4" s="55"/>
      <c r="I4" s="55"/>
      <c r="J4" s="16"/>
      <c r="K4" s="16"/>
    </row>
    <row r="5" spans="1:16" ht="16.5" thickBot="1" x14ac:dyDescent="0.3">
      <c r="A5" s="1"/>
      <c r="B5" s="6" t="s">
        <v>1</v>
      </c>
      <c r="C5" s="93" t="s">
        <v>145</v>
      </c>
      <c r="D5" s="94"/>
      <c r="E5" s="5"/>
      <c r="F5" s="52" t="str">
        <f>IF(G4="Recurso","Motor del recurso","")</f>
        <v>Motor del recurso</v>
      </c>
      <c r="G5" s="52" t="s">
        <v>147</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148</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79" t="s">
        <v>3</v>
      </c>
      <c r="D9" s="24" t="s">
        <v>4</v>
      </c>
      <c r="E9" s="24" t="s">
        <v>5</v>
      </c>
      <c r="F9" s="75" t="s">
        <v>61</v>
      </c>
      <c r="G9" s="75" t="s">
        <v>59</v>
      </c>
      <c r="H9" s="75" t="s">
        <v>60</v>
      </c>
      <c r="I9" s="75" t="s">
        <v>121</v>
      </c>
      <c r="J9" s="25" t="s">
        <v>6</v>
      </c>
      <c r="K9" s="26" t="s">
        <v>7</v>
      </c>
    </row>
    <row r="10" spans="1:16" s="12" customFormat="1" x14ac:dyDescent="0.25">
      <c r="A10" s="13" t="s">
        <v>142</v>
      </c>
      <c r="B10" s="27">
        <v>239940094</v>
      </c>
      <c r="C10" s="27" t="str">
        <f t="shared" ref="C10:C22" si="0">IF(OR(B10&lt;&gt;"",J10&lt;&gt;""),IF($G$4="Recurso",CONCATENATE($G$4," ",$G$5),$G$4),"")</f>
        <v>Recurso F6</v>
      </c>
      <c r="D10" s="14" t="s">
        <v>146</v>
      </c>
      <c r="E10" s="14" t="s">
        <v>150</v>
      </c>
      <c r="F10" s="14" t="str">
        <f>IF(OR(B10&lt;&gt;"",J10&lt;&gt;""),CONCATENATE($C$7,"_",$A10,IF($G$4="Cuaderno de Estudio","_small",CONCATENATE(IF(I10="","","n"),IF(LEFT($G$5,1)="F",".jpg",".png")))),"")</f>
        <v>LE_03_01_REC80_IMG01.jpg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13.9" customHeight="1" x14ac:dyDescent="0.25">
      <c r="A11" s="13" t="str">
        <f>IF(OR(B11&lt;&gt;"",J11&lt;&gt;""),CONCATENATE(LEFT(A10,3),IF(MID(A10,4,2)+1&lt;10,CONCATENATE("0",MID(A10,4,2)+1))),"")</f>
        <v>IMG02</v>
      </c>
      <c r="B11" s="27">
        <v>135157109</v>
      </c>
      <c r="C11" s="27" t="str">
        <f t="shared" si="0"/>
        <v>Recurso F6</v>
      </c>
      <c r="D11" s="14" t="s">
        <v>146</v>
      </c>
      <c r="E11" s="14" t="s">
        <v>150</v>
      </c>
      <c r="F11" s="14" t="str">
        <f t="shared" ref="F11:F74" si="1">IF(OR(B11&lt;&gt;"",J11&lt;&gt;""),CONCATENATE($C$7,"_",$A11,IF($G$4="Cuaderno de Estudio","_small",CONCATENATE(IF(I11="","","n"),IF(LEFT($G$5,1)="F",".jpg",".png")))),"")</f>
        <v>LE_03_01_REC80_IMG02.jpg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IMG03</v>
      </c>
      <c r="B12" s="27">
        <v>234082609</v>
      </c>
      <c r="C12" s="27" t="str">
        <f t="shared" si="0"/>
        <v>Recurso F6</v>
      </c>
      <c r="D12" s="14" t="s">
        <v>146</v>
      </c>
      <c r="E12" s="14" t="s">
        <v>150</v>
      </c>
      <c r="F12" s="14" t="str">
        <f t="shared" si="1"/>
        <v>LE_03_01_REC80_IMG03.jpg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IMG04</v>
      </c>
      <c r="B13" s="27">
        <v>62933362</v>
      </c>
      <c r="C13" s="27" t="str">
        <f t="shared" si="0"/>
        <v>Recurso F6</v>
      </c>
      <c r="D13" s="14" t="s">
        <v>146</v>
      </c>
      <c r="E13" s="14" t="s">
        <v>150</v>
      </c>
      <c r="F13" s="14" t="str">
        <f t="shared" si="1"/>
        <v>LE_03_01_REC80_IMG04.jpg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G18" sqref="G18"/>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7" t="s">
        <v>38</v>
      </c>
      <c r="B1" s="98"/>
      <c r="C1" s="98"/>
      <c r="D1" s="98"/>
      <c r="E1" s="98"/>
      <c r="F1" s="99"/>
    </row>
    <row r="2" spans="1:11" x14ac:dyDescent="0.25">
      <c r="A2" s="45" t="s">
        <v>42</v>
      </c>
      <c r="B2" s="46"/>
      <c r="C2" s="100" t="s">
        <v>13</v>
      </c>
      <c r="D2" s="101"/>
      <c r="E2" s="102"/>
      <c r="F2" s="47"/>
    </row>
    <row r="3" spans="1:11" ht="63" x14ac:dyDescent="0.25">
      <c r="A3" s="48" t="s">
        <v>43</v>
      </c>
      <c r="B3" s="46"/>
      <c r="C3" s="106" t="s">
        <v>14</v>
      </c>
      <c r="D3" s="107"/>
      <c r="E3" s="108"/>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9" t="str">
        <f>CONCATENATE(H21,"_",I21,"_",J21,"_CO")</f>
        <v>LE_03_01_CO</v>
      </c>
      <c r="E5" s="110"/>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5" t="str">
        <f>CONCATENATE("SolicitudGrafica_",D5,".xls")</f>
        <v>SolicitudGrafica_LE_03_01_CO.xls</v>
      </c>
      <c r="E7" s="95"/>
      <c r="F7" s="96"/>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7" t="s">
        <v>41</v>
      </c>
      <c r="B13" s="98"/>
      <c r="C13" s="98"/>
      <c r="D13" s="98"/>
      <c r="E13" s="98"/>
      <c r="F13" s="99"/>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100" t="s">
        <v>49</v>
      </c>
      <c r="D15" s="101"/>
      <c r="E15" s="101"/>
      <c r="F15" s="102"/>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3" t="str">
        <f>CONCATENATE(H21,"_",I21,"_",J21,"_",K45)</f>
        <v>LE_03_01_REC10</v>
      </c>
      <c r="E17" s="104"/>
      <c r="F17" s="105"/>
      <c r="J17" s="37">
        <v>14</v>
      </c>
      <c r="K17" s="37">
        <v>14</v>
      </c>
    </row>
    <row r="18" spans="1:11" ht="79.5" thickBot="1" x14ac:dyDescent="0.3">
      <c r="A18" s="48" t="s">
        <v>48</v>
      </c>
      <c r="B18" s="46"/>
      <c r="C18" s="77" t="s">
        <v>128</v>
      </c>
      <c r="D18" s="95" t="str">
        <f>CONCATENATE("SolicitudGrafica_",D17,".xls")</f>
        <v>SolicitudGrafica_LE_03_01_REC10.xls</v>
      </c>
      <c r="E18" s="95"/>
      <c r="F18" s="96"/>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1</v>
      </c>
      <c r="J20" s="37">
        <v>1</v>
      </c>
      <c r="K20" s="37">
        <v>17</v>
      </c>
    </row>
    <row r="21" spans="1:11" x14ac:dyDescent="0.25">
      <c r="H21" s="37" t="str">
        <f>IF(INDEX(H4:H7,H20)=H4,"MA",IF(INDEX(H4:H7,H20)=H5,"CN",IF(INDEX(H4:H7,H20)=H6,"CS",IF(INDEX(H4:H7,H20)=H7,"LE"))))</f>
        <v>LE</v>
      </c>
      <c r="I21" s="37" t="str">
        <f>CONCATENATE(IF((I20+2)&lt;10,"0",""),I20+2)</f>
        <v>03</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13" sqref="B13"/>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1" t="s">
        <v>56</v>
      </c>
      <c r="B1" s="111" t="s">
        <v>63</v>
      </c>
      <c r="C1" s="111" t="s">
        <v>64</v>
      </c>
      <c r="D1" s="111" t="s">
        <v>5</v>
      </c>
      <c r="E1" s="111" t="s">
        <v>65</v>
      </c>
      <c r="F1" s="111" t="s">
        <v>66</v>
      </c>
      <c r="G1" s="111" t="s">
        <v>67</v>
      </c>
      <c r="H1" s="112" t="s">
        <v>68</v>
      </c>
      <c r="I1" s="112"/>
      <c r="J1" s="112"/>
    </row>
    <row r="2" spans="1:11" x14ac:dyDescent="0.25">
      <c r="A2" s="111"/>
      <c r="B2" s="111"/>
      <c r="C2" s="111"/>
      <c r="D2" s="111"/>
      <c r="E2" s="111"/>
      <c r="F2" s="111"/>
      <c r="G2" s="111"/>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2015-03-06T01:21:32Z</dcterms:modified>
</cp:coreProperties>
</file>