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5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19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H12" i="1" s="1"/>
  <c r="I13" i="1"/>
  <c r="I14" i="1"/>
  <c r="I15" i="1"/>
  <c r="I16" i="1"/>
  <c r="I17" i="1"/>
  <c r="I18" i="1"/>
  <c r="I19" i="1"/>
  <c r="I20" i="1"/>
  <c r="I21" i="1"/>
  <c r="I22" i="1"/>
  <c r="I23" i="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I38" i="1"/>
  <c r="I39" i="1"/>
  <c r="H39" i="1" s="1"/>
  <c r="I40" i="1"/>
  <c r="H40" i="1" s="1"/>
  <c r="I41" i="1"/>
  <c r="H41" i="1" s="1"/>
  <c r="I42" i="1"/>
  <c r="I43" i="1"/>
  <c r="H43" i="1" s="1"/>
  <c r="I44" i="1"/>
  <c r="H44" i="1" s="1"/>
  <c r="I45" i="1"/>
  <c r="H45" i="1" s="1"/>
  <c r="I46" i="1"/>
  <c r="H46" i="1" s="1"/>
  <c r="I47" i="1"/>
  <c r="H47" i="1" s="1"/>
  <c r="I48" i="1"/>
  <c r="H48" i="1" s="1"/>
  <c r="I49" i="1"/>
  <c r="H49" i="1" s="1"/>
  <c r="I50" i="1"/>
  <c r="H50" i="1" s="1"/>
  <c r="I51" i="1"/>
  <c r="H51" i="1" s="1"/>
  <c r="I52" i="1"/>
  <c r="H52" i="1" s="1"/>
  <c r="I53" i="1"/>
  <c r="H53" i="1" s="1"/>
  <c r="F53" i="1"/>
  <c r="G53" i="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H42" i="1"/>
  <c r="F41" i="1"/>
  <c r="G41" i="1" s="1"/>
  <c r="F40" i="1"/>
  <c r="G40" i="1" s="1"/>
  <c r="F39" i="1"/>
  <c r="G39" i="1" s="1"/>
  <c r="F38" i="1"/>
  <c r="G38" i="1" s="1"/>
  <c r="H38" i="1"/>
  <c r="F37" i="1"/>
  <c r="G37" i="1" s="1"/>
  <c r="H37" i="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A10" i="1"/>
  <c r="A11" i="1"/>
  <c r="A12" i="1" s="1"/>
  <c r="A13" i="1" s="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0" i="1" l="1"/>
  <c r="F13" i="1"/>
  <c r="G13" i="1" s="1"/>
  <c r="A14" i="1"/>
  <c r="A15" i="1" s="1"/>
  <c r="H13" i="1"/>
  <c r="F11" i="1"/>
  <c r="G11" i="1" s="1"/>
  <c r="F12" i="1"/>
  <c r="G12" i="1" s="1"/>
  <c r="A16" i="1" l="1"/>
  <c r="F15" i="1"/>
  <c r="G15" i="1" s="1"/>
  <c r="H14" i="1"/>
  <c r="H15" i="1"/>
  <c r="F14" i="1"/>
  <c r="G14" i="1" s="1"/>
  <c r="A17" i="1" l="1"/>
  <c r="H16" i="1"/>
  <c r="F16" i="1"/>
  <c r="G16" i="1" s="1"/>
  <c r="F17" i="1" l="1"/>
  <c r="G17" i="1" s="1"/>
  <c r="A18" i="1"/>
  <c r="H17" i="1"/>
  <c r="A19" i="1" l="1"/>
  <c r="H18" i="1"/>
  <c r="F18" i="1"/>
  <c r="G18" i="1" s="1"/>
  <c r="A20" i="1" l="1"/>
  <c r="F19" i="1"/>
  <c r="G19" i="1" s="1"/>
  <c r="H19" i="1"/>
  <c r="A21" i="1" l="1"/>
  <c r="F20" i="1"/>
  <c r="G20" i="1" s="1"/>
  <c r="H20" i="1"/>
  <c r="A22" i="1" l="1"/>
  <c r="F21" i="1"/>
  <c r="G21" i="1" s="1"/>
  <c r="H21" i="1"/>
  <c r="A23" i="1" l="1"/>
  <c r="F22" i="1"/>
  <c r="G22" i="1" s="1"/>
  <c r="H22" i="1"/>
  <c r="F23" i="1" l="1"/>
  <c r="G23" i="1" s="1"/>
  <c r="H23" i="1"/>
</calcChain>
</file>

<file path=xl/sharedStrings.xml><?xml version="1.0" encoding="utf-8"?>
<sst xmlns="http://schemas.openxmlformats.org/spreadsheetml/2006/main" count="416" uniqueCount="209">
  <si>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</si>
  <si>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</si>
  <si>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</si>
  <si>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</si>
  <si>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</si>
  <si>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</si>
  <si>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</si>
  <si>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</si>
  <si>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</si>
  <si>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</si>
  <si>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</si>
  <si>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</si>
  <si>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</si>
  <si>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</si>
  <si>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</si>
  <si>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</si>
  <si>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</si>
  <si>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</si>
  <si>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</si>
  <si>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</si>
  <si>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</si>
  <si>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</si>
  <si>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</si>
  <si>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</si>
  <si>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</si>
  <si>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</si>
  <si>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</si>
  <si>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</si>
  <si>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</si>
  <si>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</si>
  <si>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</si>
  <si>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</si>
  <si>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</si>
  <si>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</si>
  <si>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</si>
  <si>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</si>
  <si>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</si>
  <si>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</si>
  <si>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</si>
  <si>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</si>
  <si>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</si>
  <si>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</si>
  <si>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</si>
  <si>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</si>
  <si>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</si>
  <si>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</si>
  <si>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</si>
  <si>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</si>
  <si>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</si>
  <si>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</si>
  <si>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</si>
  <si>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</si>
  <si>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</si>
  <si>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</si>
  <si>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</si>
  <si>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</si>
  <si>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</si>
  <si>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</si>
  <si>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</si>
  <si>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</si>
  <si>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</si>
  <si>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</si>
  <si>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</si>
  <si>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</si>
  <si>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</si>
  <si>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</si>
  <si>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</si>
  <si>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</si>
  <si>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</si>
  <si>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</si>
  <si>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</si>
  <si>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</si>
  <si>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</si>
  <si>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</si>
  <si>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</si>
  <si>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</si>
  <si>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</si>
  <si>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</si>
  <si>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</si>
  <si>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</si>
  <si>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</si>
  <si>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</si>
  <si>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</si>
  <si>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</si>
  <si>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</si>
  <si>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</si>
  <si>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</si>
  <si>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</si>
  <si>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</si>
  <si>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</si>
  <si>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</si>
  <si>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</si>
  <si>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</si>
  <si>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</si>
  <si>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</si>
  <si>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</si>
  <si>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</si>
  <si>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</si>
  <si>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</si>
  <si>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</si>
  <si>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</si>
  <si>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</si>
  <si>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</si>
  <si>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</si>
  <si>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</si>
  <si>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</si>
  <si>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</si>
  <si>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</si>
  <si>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</si>
  <si>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</si>
  <si>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</si>
  <si>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</si>
  <si>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</si>
  <si>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</si>
  <si>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</si>
  <si>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</si>
  <si>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</si>
  <si>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</si>
  <si>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</si>
  <si>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</si>
  <si>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</si>
  <si>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</si>
  <si>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</si>
  <si>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</si>
  <si>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</si>
  <si>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</si>
  <si>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</si>
  <si>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</si>
  <si>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</si>
  <si>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</si>
  <si>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</si>
  <si>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</si>
  <si>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</si>
  <si>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</si>
  <si>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</si>
  <si>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</si>
  <si>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</si>
  <si>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</si>
  <si>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</si>
  <si>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</si>
  <si>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</si>
  <si>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</si>
  <si>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</si>
  <si>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</si>
  <si>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</si>
  <si>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</si>
  <si>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</si>
  <si>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</si>
  <si>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</si>
  <si>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</si>
  <si>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</si>
  <si>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</si>
  <si>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</si>
  <si>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</si>
  <si>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</si>
  <si>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</si>
  <si>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</si>
  <si>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</si>
  <si>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</si>
  <si>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</si>
  <si>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</si>
  <si>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</si>
  <si>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</si>
  <si>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</si>
  <si>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</si>
  <si>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</si>
  <si>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</si>
  <si>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</si>
  <si>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</si>
  <si>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</si>
  <si>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</si>
  <si>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</si>
  <si>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</si>
  <si>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</si>
  <si>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</si>
  <si>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</si>
  <si>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</si>
  <si>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</si>
  <si>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</si>
  <si>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</si>
  <si>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</si>
  <si>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</si>
  <si>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</si>
  <si>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</si>
  <si>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</si>
  <si>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</si>
  <si>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</si>
  <si>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crónica</t>
  </si>
  <si>
    <t>Luz Amparo Rubiano</t>
  </si>
  <si>
    <t>LE_08_05_REC90</t>
  </si>
  <si>
    <t>http://aulaplaneta.planetasaber.com/encyclopedia/default.asp?idpack=9&amp;idpil=00092C01&amp;ruta=Buscador</t>
  </si>
  <si>
    <t>http://aulaplaneta.planetasaber.com/encyclopedia/default.asp?idpack=9&amp;idpil=000JWM01&amp;ruta=Buscador</t>
  </si>
  <si>
    <t>http://www.banrepcultural.org/blaavirtual/periodismo/carrod/carrod0d.htm</t>
  </si>
  <si>
    <t>Tertulia con Carlos Restrepo, 29 de abril de 1950.</t>
  </si>
  <si>
    <t>http://www.banrepcultural.org/coleccion-de-arte-banco-de-la-republica/tema/surrealismo</t>
  </si>
  <si>
    <t xml:space="preserve">Salvador Dalí. Busto retrospectivo de mujer. </t>
  </si>
  <si>
    <t xml:space="preserve">Joan Miró. El disco rojo persiguiendo a la alondra (Le disque rouge à la poursuite de l'alouette). </t>
  </si>
  <si>
    <t>SHUTTER: 136363649</t>
  </si>
  <si>
    <t>http://www.banrepcultural.org/blaavirtual/todaslasartes/rusos/obras.htm</t>
  </si>
  <si>
    <t xml:space="preserve">Edvard Munch. El grito, 1893. </t>
  </si>
  <si>
    <t>http://www.banrepcultural.org/evento/club-de-poesia-feb21</t>
  </si>
  <si>
    <t>Vicente Huidobro</t>
  </si>
  <si>
    <t>http://aulaplaneta.planetasaber.com/encyclopedia/default.asp?idpack=13&amp;idpil=AU000697&amp;ruta=Buscador</t>
  </si>
  <si>
    <t>Jorge Luis Borges</t>
  </si>
  <si>
    <t>SHUTTER: 77819173</t>
  </si>
  <si>
    <t>http://www.banrepcultural.org/bogot/biblioteca-luis-ngel-arango/sala-de-audiovisuales/auditorio/evento/acci-n-cultural-popular-y-e</t>
  </si>
  <si>
    <t>Fotografía</t>
  </si>
  <si>
    <t>La Gran composición (1919), de Piet Mondrian (Galería Nacional de Arte Moderno, Roma, Italia)</t>
  </si>
  <si>
    <t>Umberto Boccioni Estudio para La ciudad crece, 1910 (Pinacoteca de Brera, Milán, Italia)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</si>
</sst>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965957</xdr:colOff>
      <xdr:row>15</xdr:row>
      <xdr:rowOff>174400</xdr:rowOff>
    </xdr:from>
    <xdr:to>
      <xdr:col>10</xdr:col>
      <xdr:colOff>1455982</xdr:colOff>
      <xdr:row>17</xdr:row>
      <xdr:rowOff>0</xdr:rowOff>
    </xdr:to>
    <xdr:pic>
      <xdr:nvPicPr>
        <xdr:cNvPr id="2" name="Imagen 1" descr="http://www.banrepcultural.org/sites/default/files/lablaa/todaslasartes/rusos/images/edvamunc.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92612" y="7298027"/>
          <a:ext cx="490025" cy="684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1" zoomScaleNormal="71" zoomScalePageLayoutView="120" workbookViewId="0">
      <pane ySplit="9" topLeftCell="A22" activePane="bottomLeft" state="frozen"/>
      <selection pane="bottomLeft" activeCell="G5" sqref="G5"/>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42394</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190</v>
      </c>
      <c r="C10" s="20" t="str">
        <f t="shared" ref="C10:C41" si="0">IF(OR(B10&lt;&gt;"",J10&lt;&gt;""),IF($G$4="Recurso",CONCATENATE($G$4," ",$G$5),$G$4),"")</f>
        <v>Recurso F7</v>
      </c>
      <c r="D10" s="63" t="s">
        <v>206</v>
      </c>
      <c r="E10" s="63" t="s">
        <v>150</v>
      </c>
      <c r="F10" s="13" t="str">
        <f t="shared" ref="F10" ca="1" si="1">IF(OR(B10&lt;&gt;"",J10&lt;&gt;""),CONCATENATE($C$7,"_",$A10,IF($G$4="Cuaderno de Estudio","_small",CONCATENATE(IF(I10="","","n"),IF(LEFT($G$5,1)="F",".jpg",".png")))),"")</f>
        <v>LE_08_05_REC90_IMG01.jpg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207</v>
      </c>
      <c r="O10" s="2" t="str">
        <f>'Definición técnica de imagenes'!A12</f>
        <v>M12D</v>
      </c>
    </row>
    <row r="11" spans="1:16" s="11" customFormat="1" ht="67.5" x14ac:dyDescent="0.25">
      <c r="A11" s="12" t="str">
        <f t="shared" ref="A11:A18" si="3">IF(OR(B11&lt;&gt;"",J11&lt;&gt;""),CONCATENATE(LEFT(A10,3),IF(MID(A10,4,2)+1&lt;10,CONCATENATE("0",MID(A10,4,2)+1))),"")</f>
        <v>IMG02</v>
      </c>
      <c r="B11" s="62" t="s">
        <v>191</v>
      </c>
      <c r="C11" s="20" t="str">
        <f t="shared" si="0"/>
        <v>Recurso F7</v>
      </c>
      <c r="D11" s="63" t="s">
        <v>206</v>
      </c>
      <c r="E11" s="63" t="s">
        <v>150</v>
      </c>
      <c r="F11" s="13" t="str">
        <f t="shared" ref="F11:F74" ca="1" si="4">IF(OR(B11&lt;&gt;"",J11&lt;&gt;""),CONCATENATE($C$7,"_",$A11,IF($G$4="Cuaderno de Estudio","_small",CONCATENATE(IF(I11="","","n"),IF(LEFT($G$5,1)="F",".jpg",".png")))),"")</f>
        <v>LE_08_05_REC90_IMG02.jpg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208</v>
      </c>
      <c r="O11" s="2" t="str">
        <f>'Definición técnica de imagenes'!A13</f>
        <v>M101</v>
      </c>
    </row>
    <row r="12" spans="1:16" s="11" customFormat="1" ht="54" x14ac:dyDescent="0.25">
      <c r="A12" s="12" t="str">
        <f t="shared" si="3"/>
        <v>IMG03</v>
      </c>
      <c r="B12" s="62" t="s">
        <v>192</v>
      </c>
      <c r="C12" s="20" t="str">
        <f t="shared" si="0"/>
        <v>Recurso F7</v>
      </c>
      <c r="D12" s="63" t="s">
        <v>206</v>
      </c>
      <c r="E12" s="63" t="s">
        <v>150</v>
      </c>
      <c r="F12" s="13" t="str">
        <f t="shared" ca="1" si="4"/>
        <v>LE_08_05_REC90_IMG03.jpg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67.5" x14ac:dyDescent="0.25">
      <c r="A13" s="12" t="str">
        <f t="shared" si="3"/>
        <v>IMG04</v>
      </c>
      <c r="B13" s="62" t="s">
        <v>190</v>
      </c>
      <c r="C13" s="20" t="str">
        <f t="shared" si="0"/>
        <v>Recurso F7</v>
      </c>
      <c r="D13" s="63" t="s">
        <v>206</v>
      </c>
      <c r="E13" s="63" t="s">
        <v>155</v>
      </c>
      <c r="F13" s="13" t="str">
        <f t="shared" ca="1" si="4"/>
        <v>LE_08_05_REC90_IMG04n.jpg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LE_08_05_REC90_IMG04a.jpg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207</v>
      </c>
      <c r="O13" s="2" t="str">
        <f>'Definición técnica de imagenes'!A19</f>
        <v>F4</v>
      </c>
    </row>
    <row r="14" spans="1:16" s="11" customFormat="1" ht="67.5" x14ac:dyDescent="0.25">
      <c r="A14" s="12" t="str">
        <f t="shared" si="3"/>
        <v>IMG05</v>
      </c>
      <c r="B14" s="62" t="s">
        <v>194</v>
      </c>
      <c r="C14" s="20" t="str">
        <f t="shared" si="0"/>
        <v>Recurso F7</v>
      </c>
      <c r="D14" s="63" t="s">
        <v>206</v>
      </c>
      <c r="E14" s="63" t="s">
        <v>155</v>
      </c>
      <c r="F14" s="13" t="str">
        <f t="shared" ca="1" si="4"/>
        <v>LE_08_05_REC90_IMG05n.jpg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LE_08_05_REC90_IMG05a.jpg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ht="67.5" x14ac:dyDescent="0.25">
      <c r="A15" s="12" t="str">
        <f t="shared" si="3"/>
        <v>IMG06</v>
      </c>
      <c r="B15" s="62" t="s">
        <v>194</v>
      </c>
      <c r="C15" s="20" t="str">
        <f t="shared" si="0"/>
        <v>Recurso F7</v>
      </c>
      <c r="D15" s="63" t="s">
        <v>206</v>
      </c>
      <c r="E15" s="63" t="s">
        <v>155</v>
      </c>
      <c r="F15" s="13" t="str">
        <f t="shared" ca="1" si="4"/>
        <v>LE_08_05_REC90_IMG06n.jpg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LE_08_05_REC90_IMG06a.jpg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14.25" x14ac:dyDescent="0.3">
      <c r="A16" s="12" t="str">
        <f t="shared" si="3"/>
        <v>IMG07</v>
      </c>
      <c r="B16" s="62" t="s">
        <v>197</v>
      </c>
      <c r="C16" s="20" t="str">
        <f t="shared" si="0"/>
        <v>Recurso F7</v>
      </c>
      <c r="D16" s="63" t="s">
        <v>206</v>
      </c>
      <c r="E16" s="63" t="s">
        <v>155</v>
      </c>
      <c r="F16" s="13" t="str">
        <f t="shared" ca="1" si="4"/>
        <v>LE_08_05_REC90_IMG07n.jpg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LE_08_05_REC90_IMG07a.jpg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54" x14ac:dyDescent="0.25">
      <c r="A17" s="12" t="str">
        <f t="shared" si="3"/>
        <v>IMG08</v>
      </c>
      <c r="B17" s="62" t="s">
        <v>198</v>
      </c>
      <c r="C17" s="20" t="str">
        <f t="shared" si="0"/>
        <v>Recurso F7</v>
      </c>
      <c r="D17" s="63" t="s">
        <v>206</v>
      </c>
      <c r="E17" s="63" t="s">
        <v>155</v>
      </c>
      <c r="F17" s="13" t="str">
        <f t="shared" ca="1" si="4"/>
        <v>LE_08_05_REC90_IMG08n.jpg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LE_08_05_REC90_IMG08a.jpg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199</v>
      </c>
      <c r="K17" s="66"/>
      <c r="O17" s="2" t="str">
        <f>'Definición técnica de imagenes'!A27</f>
        <v>F7B</v>
      </c>
    </row>
    <row r="18" spans="1:15" s="11" customFormat="1" ht="67.5" x14ac:dyDescent="0.25">
      <c r="A18" s="12" t="str">
        <f t="shared" si="3"/>
        <v>IMG09</v>
      </c>
      <c r="B18" s="62" t="s">
        <v>191</v>
      </c>
      <c r="C18" s="20" t="str">
        <f t="shared" si="0"/>
        <v>Recurso F7</v>
      </c>
      <c r="D18" s="63" t="s">
        <v>206</v>
      </c>
      <c r="E18" s="63" t="s">
        <v>155</v>
      </c>
      <c r="F18" s="13" t="str">
        <f t="shared" ca="1" si="4"/>
        <v>LE_08_05_REC90_IMG09n.jpg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LE_08_05_REC90_IMG09a.jpg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c r="K18" s="66"/>
      <c r="O18" s="2" t="str">
        <f>'Definición técnica de imagenes'!A30</f>
        <v>F8</v>
      </c>
    </row>
    <row r="19" spans="1:15" s="11" customFormat="1" ht="40.5" x14ac:dyDescent="0.3">
      <c r="A19" s="12" t="str">
        <f t="shared" ref="A19:A50" si="6">IF(OR(B19&lt;&gt;"",J19&lt;&gt;""),CONCATENATE(LEFT(A18,3),IF(MID(A18,4,2)+1&lt;10,CONCATENATE("0",MID(A18,4,2)+1),MID(A18,4,2)+1)),"")</f>
        <v>IMG10</v>
      </c>
      <c r="B19" s="62" t="s">
        <v>200</v>
      </c>
      <c r="C19" s="20" t="str">
        <f t="shared" si="0"/>
        <v>Recurso F7</v>
      </c>
      <c r="D19" s="63" t="s">
        <v>206</v>
      </c>
      <c r="E19" s="63" t="s">
        <v>155</v>
      </c>
      <c r="F19" s="13" t="str">
        <f t="shared" ca="1" si="4"/>
        <v>LE_08_05_REC90_IMG10n.jpg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LE_08_05_REC90_IMG10a.jpg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201</v>
      </c>
      <c r="K19" s="68"/>
      <c r="O19" s="2" t="str">
        <f>'Definición técnica de imagenes'!A31</f>
        <v>F10</v>
      </c>
    </row>
    <row r="20" spans="1:15" s="11" customFormat="1" ht="67.5" x14ac:dyDescent="0.25">
      <c r="A20" s="12" t="str">
        <f t="shared" si="6"/>
        <v>IMG11</v>
      </c>
      <c r="B20" s="62" t="s">
        <v>202</v>
      </c>
      <c r="C20" s="20" t="str">
        <f t="shared" si="0"/>
        <v>Recurso F7</v>
      </c>
      <c r="D20" s="63" t="s">
        <v>206</v>
      </c>
      <c r="E20" s="63" t="s">
        <v>155</v>
      </c>
      <c r="F20" s="13" t="str">
        <f t="shared" ca="1" si="4"/>
        <v>LE_08_05_REC90_IMG11n.jpg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LE_08_05_REC90_IMG11a.jpg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203</v>
      </c>
      <c r="K20" s="66"/>
      <c r="O20" s="2" t="str">
        <f>'Definición técnica de imagenes'!A32</f>
        <v>F10B</v>
      </c>
    </row>
    <row r="21" spans="1:15" s="11" customFormat="1" x14ac:dyDescent="0.25">
      <c r="A21" s="12" t="str">
        <f t="shared" si="6"/>
        <v>IMG12</v>
      </c>
      <c r="B21" s="62" t="s">
        <v>204</v>
      </c>
      <c r="C21" s="20" t="str">
        <f t="shared" si="0"/>
        <v>Recurso F7</v>
      </c>
      <c r="D21" s="63" t="s">
        <v>206</v>
      </c>
      <c r="E21" s="63" t="s">
        <v>155</v>
      </c>
      <c r="F21" s="13" t="str">
        <f t="shared" ca="1" si="4"/>
        <v>LE_08_05_REC90_IMG12n.jpg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LE_08_05_REC90_IMG12a.jpg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c r="O21" s="2" t="str">
        <f>'Definición técnica de imagenes'!A33</f>
        <v>F11</v>
      </c>
    </row>
    <row r="22" spans="1:15" s="11" customFormat="1" ht="94.5" x14ac:dyDescent="0.25">
      <c r="A22" s="12" t="str">
        <f t="shared" si="6"/>
        <v>IMG13</v>
      </c>
      <c r="B22" s="62" t="s">
        <v>205</v>
      </c>
      <c r="C22" s="20" t="str">
        <f t="shared" si="0"/>
        <v>Recurso F7</v>
      </c>
      <c r="D22" s="63" t="s">
        <v>206</v>
      </c>
      <c r="E22" s="63" t="s">
        <v>155</v>
      </c>
      <c r="F22" s="13" t="str">
        <f t="shared" ca="1" si="4"/>
        <v>LE_08_05_REC90_IMG13n.jpg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LE_08_05_REC90_IMG13a.jpg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c r="O22" s="2" t="str">
        <f>'Definición técnica de imagenes'!A34</f>
        <v>F12</v>
      </c>
    </row>
    <row r="23" spans="1:15" s="11" customFormat="1" ht="54" x14ac:dyDescent="0.25">
      <c r="A23" s="12" t="str">
        <f t="shared" si="6"/>
        <v>IMG14</v>
      </c>
      <c r="B23" s="62" t="s">
        <v>192</v>
      </c>
      <c r="C23" s="20" t="str">
        <f t="shared" si="0"/>
        <v>Recurso F7</v>
      </c>
      <c r="D23" s="63" t="s">
        <v>206</v>
      </c>
      <c r="E23" s="63" t="s">
        <v>155</v>
      </c>
      <c r="F23" s="13" t="str">
        <f t="shared" ca="1" si="4"/>
        <v>LE_08_05_REC90_IMG14n.jpg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LE_08_05_REC90_IMG14a.jpg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193</v>
      </c>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2016-01-26T01:57:11Z</dcterms:modified>
</cp:coreProperties>
</file>