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F13" i="1" l="1"/>
  <c r="G13" i="1" s="1"/>
  <c r="H13" i="1"/>
  <c r="A14" i="1"/>
  <c r="F14" i="1" l="1"/>
  <c r="G14" i="1" s="1"/>
  <c r="H14" i="1"/>
  <c r="A15" i="1"/>
  <c r="F15" i="1" l="1"/>
  <c r="G15" i="1" s="1"/>
  <c r="H15" i="1"/>
  <c r="A16" i="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<sst xmlns="http://schemas.openxmlformats.org/spreadsheetml/2006/main" count="384" uniqueCount="200">
  <si>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</si>
  <si>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</si>
  <si>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</si>
  <si>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</si>
  <si>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</si>
  <si>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</si>
  <si>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</si>
  <si>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</si>
  <si>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</si>
  <si>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</si>
  <si>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</si>
  <si>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</si>
  <si>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</si>
  <si>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</si>
  <si>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</si>
  <si>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</si>
  <si>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</si>
  <si>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</si>
  <si>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</si>
  <si>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</si>
  <si>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</si>
  <si>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</si>
  <si>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</si>
  <si>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</si>
  <si>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</si>
  <si>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</si>
  <si>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</si>
  <si>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</si>
  <si>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</si>
  <si>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</si>
  <si>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</si>
  <si>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</si>
  <si>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</si>
  <si>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</si>
  <si>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</si>
  <si>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</si>
  <si>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</si>
  <si>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</si>
  <si>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</si>
  <si>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</si>
  <si>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</si>
  <si>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</si>
  <si>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</si>
  <si>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</si>
  <si>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</si>
  <si>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</si>
  <si>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</si>
  <si>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</si>
  <si>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</si>
  <si>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</si>
  <si>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</si>
  <si>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</si>
  <si>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</si>
  <si>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</si>
  <si>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</si>
  <si>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</si>
  <si>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</si>
  <si>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</si>
  <si>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</si>
  <si>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</si>
  <si>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</si>
  <si>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</si>
  <si>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</si>
  <si>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</si>
  <si>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</si>
  <si>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</si>
  <si>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</si>
  <si>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</si>
  <si>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</si>
  <si>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</si>
  <si>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</si>
  <si>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</si>
  <si>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</si>
  <si>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</si>
  <si>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</si>
  <si>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</si>
  <si>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</si>
  <si>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</si>
  <si>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</si>
  <si>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</si>
  <si>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</si>
  <si>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</si>
  <si>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</si>
  <si>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</si>
  <si>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</si>
  <si>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</si>
  <si>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</si>
  <si>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</si>
  <si>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</si>
  <si>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</si>
  <si>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</si>
  <si>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</si>
  <si>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</si>
  <si>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</si>
  <si>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</si>
  <si>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</si>
  <si>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</si>
  <si>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</si>
  <si>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</si>
  <si>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</si>
  <si>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</si>
  <si>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</si>
  <si>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</si>
  <si>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</si>
  <si>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</si>
  <si>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</si>
  <si>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</si>
  <si>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</si>
  <si>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</si>
  <si>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</si>
  <si>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</si>
  <si>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</si>
  <si>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</si>
  <si>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</si>
  <si>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</si>
  <si>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</si>
  <si>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</si>
  <si>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</si>
  <si>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</si>
  <si>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</si>
  <si>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</si>
  <si>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</si>
  <si>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</si>
  <si>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</si>
  <si>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</si>
  <si>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</si>
  <si>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</si>
  <si>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</si>
  <si>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</si>
  <si>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</si>
  <si>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</si>
  <si>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</si>
  <si>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</si>
  <si>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</si>
  <si>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</si>
  <si>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</si>
  <si>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</si>
  <si>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</si>
  <si>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</si>
  <si>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</si>
  <si>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</si>
  <si>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</si>
  <si>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</si>
  <si>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</si>
  <si>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</si>
  <si>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</si>
  <si>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</si>
  <si>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</si>
  <si>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</si>
  <si>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</si>
  <si>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</si>
  <si>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</si>
  <si>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</si>
  <si>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</si>
  <si>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</si>
  <si>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</si>
  <si>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</si>
  <si>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</si>
  <si>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</si>
  <si>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</si>
  <si>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</si>
  <si>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</si>
  <si>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</si>
  <si>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</si>
  <si>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</si>
  <si>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</si>
  <si>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</si>
  <si>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</si>
  <si>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</si>
  <si>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</si>
  <si>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</si>
  <si>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</si>
  <si>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</si>
  <si>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</si>
  <si>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</si>
  <si>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</si>
  <si>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</si>
  <si>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</si>
  <si>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</si>
  <si>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</si>
  <si>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</si>
  <si>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</si>
  <si>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</si>
  <si>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</si>
  <si>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</si>
  <si>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</si>
  <si>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</si>
  <si>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Géneros Literarios</t>
  </si>
  <si>
    <t>Cristian Pineda</t>
  </si>
  <si>
    <t>LE_06_02_REC230</t>
  </si>
  <si>
    <t>Fotografía</t>
  </si>
  <si>
    <t>Ilustración</t>
  </si>
  <si>
    <t>periódico con la palabra "news"</t>
  </si>
  <si>
    <t>imagen de brazos con elementos de los reporteros</t>
  </si>
  <si>
    <t>La idea es reemplazar la palabra "news" por la palabra "Noticias". Si esta imagen no se adapta bien, se puede buscar otra similar.</t>
  </si>
  <si>
    <t>la idea es cambiar la expresión "live report" por "El reportaje"</t>
  </si>
  <si>
    <t>reportera entrevistando a un automovilista</t>
  </si>
  <si>
    <t>mujer leyendo el periodico</t>
  </si>
  <si>
    <t>reportero investigando en Internet</t>
  </si>
  <si>
    <t>entrevistan a una mujer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</si>
</sst>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2"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42285</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109">
        <v>83832382</v>
      </c>
      <c r="C10" s="20" t="str">
        <f t="shared" ref="C10:C41" si="0">IF(OR(B10&lt;&gt;"",J10&lt;&gt;""),IF($G$4="Recurso",CONCATENATE($G$4," ",$G$5),$G$4),"")</f>
        <v>Recurso F6</v>
      </c>
      <c r="D10" s="63" t="s">
        <v>191</v>
      </c>
      <c r="E10" s="63" t="s">
        <v>150</v>
      </c>
      <c r="F10" s="13" t="str">
        <f t="shared" ref="F10" ca="1" si="1">IF(OR(B10&lt;&gt;"",J10&lt;&gt;""),CONCATENATE($C$7,"_",$A10,IF($G$4="Cuaderno de Estudio","_small",CONCATENATE(IF(I10="","","n"),IF(LEFT($G$5,1)="F",".jpg",".png")))),"")</f>
        <v>LE_06_02_REC230_IMG01.jpg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t="s">
        <v>194</v>
      </c>
      <c r="O10" s="2" t="str">
        <f>'Definición técnica de imagenes'!A12</f>
        <v>M12D</v>
      </c>
    </row>
    <row r="11" spans="1:16" s="11" customFormat="1" ht="27" x14ac:dyDescent="0.25">
      <c r="A11" s="12" t="str">
        <f t="shared" ref="A11:A18" si="3">IF(OR(B11&lt;&gt;"",J11&lt;&gt;""),CONCATENATE(LEFT(A10,3),IF(MID(A10,4,2)+1&lt;10,CONCATENATE("0",MID(A10,4,2)+1))),"")</f>
        <v>IMG02</v>
      </c>
      <c r="B11" s="109">
        <v>232678501</v>
      </c>
      <c r="C11" s="20" t="str">
        <f t="shared" si="0"/>
        <v>Recurso F6</v>
      </c>
      <c r="D11" s="63" t="s">
        <v>191</v>
      </c>
      <c r="E11" s="63" t="s">
        <v>150</v>
      </c>
      <c r="F11" s="13" t="str">
        <f t="shared" ref="F11:F74" ca="1" si="4">IF(OR(B11&lt;&gt;"",J11&lt;&gt;""),CONCATENATE($C$7,"_",$A11,IF($G$4="Cuaderno de Estudio","_small",CONCATENATE(IF(I11="","","n"),IF(LEFT($G$5,1)="F",".jpg",".png")))),"")</f>
        <v>LE_06_02_REC230_IMG02.jpg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t="s">
        <v>195</v>
      </c>
      <c r="O11" s="2" t="str">
        <f>'Definición técnica de imagenes'!A13</f>
        <v>M101</v>
      </c>
    </row>
    <row r="12" spans="1:16" s="11" customFormat="1" ht="27" x14ac:dyDescent="0.25">
      <c r="A12" s="12" t="str">
        <f t="shared" si="3"/>
        <v>IMG03</v>
      </c>
      <c r="B12" s="109">
        <v>199701452</v>
      </c>
      <c r="C12" s="20" t="str">
        <f t="shared" si="0"/>
        <v>Recurso F6</v>
      </c>
      <c r="D12" s="63" t="s">
        <v>190</v>
      </c>
      <c r="E12" s="63" t="s">
        <v>150</v>
      </c>
      <c r="F12" s="13" t="str">
        <f t="shared" ca="1" si="4"/>
        <v>LE_06_02_REC230_IMG03.jpg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196</v>
      </c>
      <c r="K12" s="64"/>
      <c r="O12" s="2" t="str">
        <f>'Definición técnica de imagenes'!A18</f>
        <v>Diaporama F1</v>
      </c>
    </row>
    <row r="13" spans="1:16" s="11" customFormat="1" x14ac:dyDescent="0.25">
      <c r="A13" s="12" t="str">
        <f t="shared" si="3"/>
        <v>IMG04</v>
      </c>
      <c r="B13" s="109">
        <v>102452693</v>
      </c>
      <c r="C13" s="20" t="str">
        <f t="shared" si="0"/>
        <v>Recurso F6</v>
      </c>
      <c r="D13" s="63" t="s">
        <v>190</v>
      </c>
      <c r="E13" s="63" t="s">
        <v>155</v>
      </c>
      <c r="F13" s="13" t="str">
        <f t="shared" ca="1" si="4"/>
        <v>LE_06_02_REC230_IMG04n.jpg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LE_06_02_REC230_IMG04a.jpg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197</v>
      </c>
      <c r="K13" s="64"/>
      <c r="O13" s="2" t="str">
        <f>'Definición técnica de imagenes'!A19</f>
        <v>F4</v>
      </c>
    </row>
    <row r="14" spans="1:16" s="11" customFormat="1" x14ac:dyDescent="0.25">
      <c r="A14" s="12" t="str">
        <f t="shared" si="3"/>
        <v>IMG05</v>
      </c>
      <c r="B14" s="109">
        <v>14682718</v>
      </c>
      <c r="C14" s="20" t="str">
        <f t="shared" si="0"/>
        <v>Recurso F6</v>
      </c>
      <c r="D14" s="63" t="s">
        <v>190</v>
      </c>
      <c r="E14" s="63" t="s">
        <v>155</v>
      </c>
      <c r="F14" s="13" t="str">
        <f t="shared" ca="1" si="4"/>
        <v>LE_06_02_REC230_IMG05n.jpg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LE_06_02_REC230_IMG05a.jpg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198</v>
      </c>
      <c r="K14" s="64"/>
      <c r="O14" s="2" t="str">
        <f>'Definición técnica de imagenes'!A22</f>
        <v>F6</v>
      </c>
    </row>
    <row r="15" spans="1:16" s="11" customFormat="1" x14ac:dyDescent="0.25">
      <c r="A15" s="12" t="str">
        <f t="shared" si="3"/>
        <v>IMG06</v>
      </c>
      <c r="B15" s="109">
        <v>315589562</v>
      </c>
      <c r="C15" s="20" t="str">
        <f t="shared" si="0"/>
        <v>Recurso F6</v>
      </c>
      <c r="D15" s="63" t="s">
        <v>190</v>
      </c>
      <c r="E15" s="63" t="s">
        <v>155</v>
      </c>
      <c r="F15" s="13" t="str">
        <f t="shared" ca="1" si="4"/>
        <v>LE_06_02_REC230_IMG06n.jpg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LE_06_02_REC230_IMG06a.jpg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199</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2015-10-09T04:25:33Z</dcterms:modified>
</cp:coreProperties>
</file>